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20" yWindow="-120" windowWidth="20730" windowHeight="11160" firstSheet="1" activeTab="1"/>
  </bookViews>
  <sheets>
    <sheet name="foxz" sheetId="18" state="veryHidden" r:id="rId1"/>
    <sheet name="81" sheetId="1" r:id="rId2"/>
    <sheet name="82" sheetId="2" r:id="rId3"/>
    <sheet name="83" sheetId="3" r:id="rId4"/>
    <sheet name="84" sheetId="4" r:id="rId5"/>
    <sheet name="85" sheetId="13" r:id="rId6"/>
    <sheet name="86" sheetId="19" r:id="rId7"/>
    <sheet name="87" sheetId="21" r:id="rId8"/>
    <sheet name="88" sheetId="20" r:id="rId9"/>
    <sheet name="89" sheetId="22" r:id="rId10"/>
    <sheet name="90" sheetId="23" r:id="rId11"/>
    <sheet name="91" sheetId="25" r:id="rId12"/>
    <sheet name="92" sheetId="24" r:id="rId13"/>
  </sheets>
  <externalReferences>
    <externalReference r:id="rId14"/>
    <externalReference r:id="rId15"/>
    <externalReference r:id="rId16"/>
  </externalReferences>
  <definedNames>
    <definedName name="_1_??" localSheetId="7">BlankMacro1</definedName>
    <definedName name="_1_??" localSheetId="9">BlankMacro1</definedName>
    <definedName name="_1_??" localSheetId="10">BlankMacro1</definedName>
    <definedName name="_1_??" localSheetId="12">BlankMacro1</definedName>
    <definedName name="_1_??">BlankMacro1</definedName>
    <definedName name="_10MAÕ_SOÁ_THUEÁ" localSheetId="12">#REF!</definedName>
    <definedName name="_10MAÕ_SOÁ_THUEÁ">#REF!</definedName>
    <definedName name="_11ÑÔN_GIAÙ" localSheetId="12">#REF!</definedName>
    <definedName name="_11ÑÔN_GIAÙ">#REF!</definedName>
    <definedName name="_12SOÁ_CTÖØ" localSheetId="12">#REF!</definedName>
    <definedName name="_12SOÁ_CTÖØ">#REF!</definedName>
    <definedName name="_13SOÁ_LÖÔÏNG" localSheetId="12">#REF!</definedName>
    <definedName name="_13SOÁ_LÖÔÏNG">#REF!</definedName>
    <definedName name="_14TEÂN_HAØNG" localSheetId="12">#REF!</definedName>
    <definedName name="_14TEÂN_HAØNG">#REF!</definedName>
    <definedName name="_15TEÂN_KHAÙCH_HAØ" localSheetId="12">#REF!</definedName>
    <definedName name="_15TEÂN_KHAÙCH_HAØ">#REF!</definedName>
    <definedName name="_16THAØNH_TIEÀN" localSheetId="12">#REF!</definedName>
    <definedName name="_16THAØNH_TIEÀN">#REF!</definedName>
    <definedName name="_17TRÒ_GIAÙ" localSheetId="12">#REF!</definedName>
    <definedName name="_17TRÒ_GIAÙ">#REF!</definedName>
    <definedName name="_18TRÒ_GIAÙ__VAT" localSheetId="12">#REF!</definedName>
    <definedName name="_18TRÒ_GIAÙ__VAT">#REF!</definedName>
    <definedName name="_2_??????1" localSheetId="7">BlankMacro1</definedName>
    <definedName name="_2_??????1" localSheetId="9">BlankMacro1</definedName>
    <definedName name="_2_??????1" localSheetId="10">BlankMacro1</definedName>
    <definedName name="_2_??????1" localSheetId="12">BlankMacro1</definedName>
    <definedName name="_2_??????1">BlankMacro1</definedName>
    <definedName name="_3_??????2" localSheetId="7">BlankMacro1</definedName>
    <definedName name="_3_??????2" localSheetId="9">BlankMacro1</definedName>
    <definedName name="_3_??????2" localSheetId="10">BlankMacro1</definedName>
    <definedName name="_3_??????2" localSheetId="12">BlankMacro1</definedName>
    <definedName name="_3_??????2">BlankMacro1</definedName>
    <definedName name="_4_??????3" localSheetId="7">BlankMacro1</definedName>
    <definedName name="_4_??????3" localSheetId="9">BlankMacro1</definedName>
    <definedName name="_4_??????3" localSheetId="10">BlankMacro1</definedName>
    <definedName name="_4_??????3" localSheetId="12">BlankMacro1</definedName>
    <definedName name="_4_??????3">BlankMacro1</definedName>
    <definedName name="_5_??????4" localSheetId="7">BlankMacro1</definedName>
    <definedName name="_5_??????4" localSheetId="9">BlankMacro1</definedName>
    <definedName name="_5_??????4" localSheetId="10">BlankMacro1</definedName>
    <definedName name="_5_??????4" localSheetId="12">BlankMacro1</definedName>
    <definedName name="_5_??????4">BlankMacro1</definedName>
    <definedName name="_6_??????5" localSheetId="7">BlankMacro1</definedName>
    <definedName name="_6_??????5" localSheetId="9">BlankMacro1</definedName>
    <definedName name="_6_??????5" localSheetId="10">BlankMacro1</definedName>
    <definedName name="_6_??????5" localSheetId="12">BlankMacro1</definedName>
    <definedName name="_6_??????5">BlankMacro1</definedName>
    <definedName name="_7_??????6" localSheetId="7">BlankMacro1</definedName>
    <definedName name="_7_??????6" localSheetId="9">BlankMacro1</definedName>
    <definedName name="_7_??????6" localSheetId="10">BlankMacro1</definedName>
    <definedName name="_7_??????6" localSheetId="12">BlankMacro1</definedName>
    <definedName name="_7_??????6">BlankMacro1</definedName>
    <definedName name="_8_0DATA_DATA2_L" localSheetId="12">'[1]#REF'!#REF!</definedName>
    <definedName name="_8_0DATA_DATA2_L">'[1]#REF'!#REF!</definedName>
    <definedName name="_9MAÕ_HAØNG" localSheetId="12">#REF!</definedName>
    <definedName name="_9MAÕ_HAØNG">#REF!</definedName>
    <definedName name="_CT250" localSheetId="12">'[2]dongia (2)'!#REF!</definedName>
    <definedName name="_CT250">'[2]dongia (2)'!#REF!</definedName>
    <definedName name="Heä_soá_laép_xaø_H">1.7</definedName>
    <definedName name="_xlnm.Print_Area" localSheetId="7">'87'!$A$1:$R$25</definedName>
    <definedName name="_xlnm.Print_Area" localSheetId="11">'91'!$A$1:$AA$33</definedName>
    <definedName name="_xlnm.Print_Area" localSheetId="12">'92'!$A$1:$Z$31</definedName>
    <definedName name="_xlnm.Print_Area">#REF!</definedName>
    <definedName name="_xlnm.Print_Titles" localSheetId="4">'84'!$8:$10</definedName>
    <definedName name="_xlnm.Print_Titles" localSheetId="11">'91'!$6:$8</definedName>
    <definedName name="_xlnm.Print_Titles" localSheetId="12">'92'!$6:$9</definedName>
    <definedName name="_xlnm.Print_Titles">#REF!</definedName>
    <definedName name="VAÄT_LIEÄU">"nhandongia"</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5" l="1"/>
  <c r="X33" i="25"/>
  <c r="U33" i="25"/>
  <c r="T33" i="25" s="1"/>
  <c r="Q33" i="25"/>
  <c r="M33" i="25" s="1"/>
  <c r="J33" i="25"/>
  <c r="E33" i="25" s="1"/>
  <c r="G33" i="25"/>
  <c r="F33" i="25"/>
  <c r="D33" i="25"/>
  <c r="X32" i="25"/>
  <c r="T32" i="25" s="1"/>
  <c r="U32" i="25"/>
  <c r="Q32" i="25"/>
  <c r="M32" i="25"/>
  <c r="J32" i="25"/>
  <c r="G32" i="25"/>
  <c r="D32" i="25" s="1"/>
  <c r="C32" i="25" s="1"/>
  <c r="E32" i="25"/>
  <c r="X31" i="25"/>
  <c r="U31" i="25"/>
  <c r="T31" i="25" s="1"/>
  <c r="Q31" i="25"/>
  <c r="M31" i="25" s="1"/>
  <c r="J31" i="25"/>
  <c r="F31" i="25" s="1"/>
  <c r="G31" i="25"/>
  <c r="D31" i="25"/>
  <c r="X30" i="25"/>
  <c r="U30" i="25"/>
  <c r="T30" i="25"/>
  <c r="Q30" i="25"/>
  <c r="M30" i="25"/>
  <c r="J30" i="25"/>
  <c r="G30" i="25"/>
  <c r="F30" i="25" s="1"/>
  <c r="E30" i="25"/>
  <c r="X29" i="25"/>
  <c r="U29" i="25"/>
  <c r="T29" i="25" s="1"/>
  <c r="Q29" i="25"/>
  <c r="M29" i="25" s="1"/>
  <c r="J29" i="25"/>
  <c r="E29" i="25" s="1"/>
  <c r="G29" i="25"/>
  <c r="F29" i="25"/>
  <c r="D29" i="25"/>
  <c r="X28" i="25"/>
  <c r="T28" i="25" s="1"/>
  <c r="U28" i="25"/>
  <c r="Q28" i="25"/>
  <c r="M28" i="25"/>
  <c r="J28" i="25"/>
  <c r="G28" i="25"/>
  <c r="D28" i="25" s="1"/>
  <c r="C28" i="25" s="1"/>
  <c r="E28" i="25"/>
  <c r="X27" i="25"/>
  <c r="U27" i="25"/>
  <c r="T27" i="25" s="1"/>
  <c r="Q27" i="25"/>
  <c r="M27" i="25" s="1"/>
  <c r="J27" i="25"/>
  <c r="F27" i="25" s="1"/>
  <c r="G27" i="25"/>
  <c r="D27" i="25"/>
  <c r="X26" i="25"/>
  <c r="U26" i="25"/>
  <c r="T26" i="25"/>
  <c r="Q26" i="25"/>
  <c r="M26" i="25"/>
  <c r="J26" i="25"/>
  <c r="G26" i="25"/>
  <c r="F26" i="25" s="1"/>
  <c r="E26" i="25"/>
  <c r="X25" i="25"/>
  <c r="U25" i="25"/>
  <c r="T25" i="25" s="1"/>
  <c r="Q25" i="25"/>
  <c r="M25" i="25" s="1"/>
  <c r="J25" i="25"/>
  <c r="E25" i="25" s="1"/>
  <c r="G25" i="25"/>
  <c r="F25" i="25"/>
  <c r="D25" i="25"/>
  <c r="X24" i="25"/>
  <c r="T24" i="25" s="1"/>
  <c r="U24" i="25"/>
  <c r="Q24" i="25"/>
  <c r="M24" i="25"/>
  <c r="J24" i="25"/>
  <c r="G24" i="25"/>
  <c r="D24" i="25" s="1"/>
  <c r="C24" i="25" s="1"/>
  <c r="E24" i="25"/>
  <c r="X23" i="25"/>
  <c r="U23" i="25"/>
  <c r="T23" i="25" s="1"/>
  <c r="Q23" i="25"/>
  <c r="M23" i="25" s="1"/>
  <c r="J23" i="25"/>
  <c r="F23" i="25" s="1"/>
  <c r="G23" i="25"/>
  <c r="D23" i="25"/>
  <c r="X22" i="25"/>
  <c r="U22" i="25"/>
  <c r="T22" i="25"/>
  <c r="Q22" i="25"/>
  <c r="M22" i="25"/>
  <c r="J22" i="25"/>
  <c r="G22" i="25"/>
  <c r="F22" i="25" s="1"/>
  <c r="E22" i="25"/>
  <c r="X21" i="25"/>
  <c r="U21" i="25"/>
  <c r="T21" i="25" s="1"/>
  <c r="Q21" i="25"/>
  <c r="M21" i="25" s="1"/>
  <c r="J21" i="25"/>
  <c r="E21" i="25" s="1"/>
  <c r="G21" i="25"/>
  <c r="F21" i="25"/>
  <c r="D21" i="25"/>
  <c r="X20" i="25"/>
  <c r="T20" i="25" s="1"/>
  <c r="U20" i="25"/>
  <c r="Q20" i="25"/>
  <c r="M20" i="25"/>
  <c r="J20" i="25"/>
  <c r="G20" i="25"/>
  <c r="D20" i="25" s="1"/>
  <c r="C20" i="25" s="1"/>
  <c r="E20" i="25"/>
  <c r="X19" i="25"/>
  <c r="U19" i="25"/>
  <c r="T19" i="25" s="1"/>
  <c r="Q19" i="25"/>
  <c r="M19" i="25" s="1"/>
  <c r="J19" i="25"/>
  <c r="F19" i="25" s="1"/>
  <c r="G19" i="25"/>
  <c r="D19" i="25"/>
  <c r="X18" i="25"/>
  <c r="U18" i="25"/>
  <c r="T18" i="25"/>
  <c r="Q18" i="25"/>
  <c r="M18" i="25"/>
  <c r="J18" i="25"/>
  <c r="G18" i="25"/>
  <c r="F18" i="25" s="1"/>
  <c r="E18" i="25"/>
  <c r="X17" i="25"/>
  <c r="U17" i="25"/>
  <c r="T17" i="25" s="1"/>
  <c r="Q17" i="25"/>
  <c r="M17" i="25" s="1"/>
  <c r="J17" i="25"/>
  <c r="E17" i="25" s="1"/>
  <c r="G17" i="25"/>
  <c r="F17" i="25"/>
  <c r="D17" i="25"/>
  <c r="X16" i="25"/>
  <c r="T16" i="25" s="1"/>
  <c r="U16" i="25"/>
  <c r="Q16" i="25"/>
  <c r="M16" i="25"/>
  <c r="J16" i="25"/>
  <c r="G16" i="25"/>
  <c r="D16" i="25" s="1"/>
  <c r="C16" i="25" s="1"/>
  <c r="E16" i="25"/>
  <c r="X15" i="25"/>
  <c r="U15" i="25"/>
  <c r="T15" i="25" s="1"/>
  <c r="Q15" i="25"/>
  <c r="M15" i="25" s="1"/>
  <c r="J15" i="25"/>
  <c r="F15" i="25" s="1"/>
  <c r="G15" i="25"/>
  <c r="D15" i="25"/>
  <c r="X14" i="25"/>
  <c r="U14" i="25"/>
  <c r="T14" i="25"/>
  <c r="Q14" i="25"/>
  <c r="M14" i="25"/>
  <c r="J14" i="25"/>
  <c r="G14" i="25"/>
  <c r="F14" i="25" s="1"/>
  <c r="E14" i="25"/>
  <c r="X13" i="25"/>
  <c r="U13" i="25"/>
  <c r="T13" i="25" s="1"/>
  <c r="Q13" i="25"/>
  <c r="M13" i="25" s="1"/>
  <c r="J13" i="25"/>
  <c r="E13" i="25" s="1"/>
  <c r="G13" i="25"/>
  <c r="F13" i="25"/>
  <c r="D13" i="25"/>
  <c r="X12" i="25"/>
  <c r="T12" i="25" s="1"/>
  <c r="U12" i="25"/>
  <c r="Q12" i="25"/>
  <c r="M12" i="25"/>
  <c r="J12" i="25"/>
  <c r="G12" i="25"/>
  <c r="D12" i="25" s="1"/>
  <c r="C12" i="25" s="1"/>
  <c r="E12" i="25"/>
  <c r="X11" i="25"/>
  <c r="U11" i="25"/>
  <c r="T11" i="25" s="1"/>
  <c r="T10" i="25" s="1"/>
  <c r="Q11" i="25"/>
  <c r="M11" i="25" s="1"/>
  <c r="J11" i="25"/>
  <c r="J10" i="25" s="1"/>
  <c r="G11" i="25"/>
  <c r="D11" i="25"/>
  <c r="Y10" i="25"/>
  <c r="W10" i="25"/>
  <c r="V10" i="25"/>
  <c r="S10" i="25"/>
  <c r="R10" i="25"/>
  <c r="P10" i="25"/>
  <c r="O10" i="25"/>
  <c r="N10" i="25"/>
  <c r="L10" i="25"/>
  <c r="K10" i="25"/>
  <c r="I10" i="25"/>
  <c r="H10" i="25"/>
  <c r="G10" i="25"/>
  <c r="C13" i="25" l="1"/>
  <c r="C17" i="25"/>
  <c r="C21" i="25"/>
  <c r="C25" i="25"/>
  <c r="C29" i="25"/>
  <c r="C33" i="25"/>
  <c r="C23" i="25"/>
  <c r="M10" i="25"/>
  <c r="X10" i="25"/>
  <c r="E11" i="25"/>
  <c r="F12" i="25"/>
  <c r="D14" i="25"/>
  <c r="C14" i="25" s="1"/>
  <c r="E15" i="25"/>
  <c r="C15" i="25" s="1"/>
  <c r="F16" i="25"/>
  <c r="D18" i="25"/>
  <c r="C18" i="25" s="1"/>
  <c r="E19" i="25"/>
  <c r="C19" i="25" s="1"/>
  <c r="F20" i="25"/>
  <c r="D22" i="25"/>
  <c r="C22" i="25" s="1"/>
  <c r="E23" i="25"/>
  <c r="F24" i="25"/>
  <c r="D26" i="25"/>
  <c r="C26" i="25" s="1"/>
  <c r="E27" i="25"/>
  <c r="C27" i="25" s="1"/>
  <c r="F28" i="25"/>
  <c r="D30" i="25"/>
  <c r="C30" i="25" s="1"/>
  <c r="E31" i="25"/>
  <c r="C31" i="25" s="1"/>
  <c r="F32" i="25"/>
  <c r="Q10" i="25"/>
  <c r="U10" i="25"/>
  <c r="F11" i="25"/>
  <c r="D25" i="4"/>
  <c r="A5" i="22"/>
  <c r="A6" i="23"/>
  <c r="E23" i="23"/>
  <c r="C23" i="23" s="1"/>
  <c r="E22" i="23"/>
  <c r="C22" i="23" s="1"/>
  <c r="E21" i="23"/>
  <c r="C21" i="23" s="1"/>
  <c r="E20" i="23"/>
  <c r="C20" i="23" s="1"/>
  <c r="E19" i="23"/>
  <c r="C19" i="23" s="1"/>
  <c r="E18" i="23"/>
  <c r="C18" i="23" s="1"/>
  <c r="E17" i="23"/>
  <c r="C17" i="23" s="1"/>
  <c r="E16" i="23"/>
  <c r="C16" i="23" s="1"/>
  <c r="E15" i="23"/>
  <c r="C15" i="23" s="1"/>
  <c r="E14" i="23"/>
  <c r="C14" i="23" s="1"/>
  <c r="E13" i="23"/>
  <c r="C13" i="23" s="1"/>
  <c r="F12" i="23"/>
  <c r="D12" i="23"/>
  <c r="E11" i="23"/>
  <c r="F11" i="23" s="1"/>
  <c r="F12" i="22"/>
  <c r="G12" i="22"/>
  <c r="H12" i="22"/>
  <c r="I12" i="22" s="1"/>
  <c r="J12" i="22" s="1"/>
  <c r="I13" i="22"/>
  <c r="J13" i="22"/>
  <c r="C14" i="22"/>
  <c r="E14" i="22"/>
  <c r="F14" i="22"/>
  <c r="G14" i="22"/>
  <c r="H14" i="22"/>
  <c r="A15" i="22"/>
  <c r="C15" i="22"/>
  <c r="E15" i="22"/>
  <c r="F15" i="22"/>
  <c r="G15" i="22"/>
  <c r="H15" i="22"/>
  <c r="A16" i="22"/>
  <c r="C16" i="22"/>
  <c r="E16" i="22"/>
  <c r="F16" i="22"/>
  <c r="G16" i="22"/>
  <c r="H16" i="22"/>
  <c r="A17" i="22"/>
  <c r="C17" i="22"/>
  <c r="E17" i="22"/>
  <c r="F17" i="22"/>
  <c r="G17" i="22"/>
  <c r="D17" i="22" s="1"/>
  <c r="K17" i="22" s="1"/>
  <c r="H17" i="22"/>
  <c r="A18" i="22"/>
  <c r="C18" i="22"/>
  <c r="E18" i="22"/>
  <c r="F18" i="22"/>
  <c r="G18" i="22"/>
  <c r="H18" i="22"/>
  <c r="A19" i="22"/>
  <c r="C19" i="22"/>
  <c r="E19" i="22"/>
  <c r="F19" i="22"/>
  <c r="G19" i="22"/>
  <c r="D19" i="22" s="1"/>
  <c r="K19" i="22" s="1"/>
  <c r="H19" i="22"/>
  <c r="A20" i="22"/>
  <c r="C20" i="22"/>
  <c r="E20" i="22"/>
  <c r="D20" i="22" s="1"/>
  <c r="F20" i="22"/>
  <c r="G20" i="22"/>
  <c r="H20" i="22"/>
  <c r="A21" i="22"/>
  <c r="C21" i="22"/>
  <c r="E21" i="22"/>
  <c r="F21" i="22"/>
  <c r="G21" i="22"/>
  <c r="H21" i="22"/>
  <c r="A22" i="22"/>
  <c r="C22" i="22"/>
  <c r="E22" i="22"/>
  <c r="D22" i="22" s="1"/>
  <c r="F22" i="22"/>
  <c r="G22" i="22"/>
  <c r="H22" i="22"/>
  <c r="A23" i="22"/>
  <c r="C23" i="22"/>
  <c r="E23" i="22"/>
  <c r="F23" i="22"/>
  <c r="G23" i="22"/>
  <c r="H23" i="22"/>
  <c r="A24" i="22"/>
  <c r="C24" i="22"/>
  <c r="E24" i="22"/>
  <c r="D24" i="22" s="1"/>
  <c r="F24" i="22"/>
  <c r="G24" i="22"/>
  <c r="H24" i="22"/>
  <c r="A5" i="21"/>
  <c r="M14" i="21"/>
  <c r="F14" i="21"/>
  <c r="D14" i="21"/>
  <c r="D12" i="21" s="1"/>
  <c r="C14" i="21"/>
  <c r="C12" i="21" s="1"/>
  <c r="A14" i="21"/>
  <c r="R13" i="21"/>
  <c r="C13" i="21"/>
  <c r="R12" i="21"/>
  <c r="Q12" i="21"/>
  <c r="P12" i="21"/>
  <c r="O12" i="21"/>
  <c r="N12" i="21"/>
  <c r="M12" i="21"/>
  <c r="L12" i="21"/>
  <c r="K12" i="21"/>
  <c r="J12" i="21"/>
  <c r="I12" i="21"/>
  <c r="H12" i="21"/>
  <c r="G12" i="21"/>
  <c r="F12" i="21"/>
  <c r="E12" i="21"/>
  <c r="D11" i="21"/>
  <c r="E11" i="21" s="1"/>
  <c r="F11" i="21" s="1"/>
  <c r="G11" i="21" s="1"/>
  <c r="H11" i="21" s="1"/>
  <c r="I11" i="21" s="1"/>
  <c r="J11" i="21" s="1"/>
  <c r="K11" i="21" s="1"/>
  <c r="L11" i="21" s="1"/>
  <c r="M11" i="21" s="1"/>
  <c r="N11" i="21" s="1"/>
  <c r="O11" i="21" s="1"/>
  <c r="P11" i="21" s="1"/>
  <c r="Q11" i="21" s="1"/>
  <c r="R11" i="21" s="1"/>
  <c r="C14" i="13"/>
  <c r="C51" i="13"/>
  <c r="C32" i="13"/>
  <c r="C15" i="13"/>
  <c r="C16" i="13"/>
  <c r="C26" i="13"/>
  <c r="C19" i="13"/>
  <c r="C17" i="13"/>
  <c r="C39" i="4"/>
  <c r="D32" i="4"/>
  <c r="C35" i="4"/>
  <c r="D14" i="4"/>
  <c r="C19" i="4"/>
  <c r="C22" i="4"/>
  <c r="C17" i="4"/>
  <c r="C12" i="2"/>
  <c r="C15" i="2"/>
  <c r="C26" i="1"/>
  <c r="C21" i="1"/>
  <c r="C20" i="1"/>
  <c r="C12" i="1"/>
  <c r="C10" i="1"/>
  <c r="E10" i="25" l="1"/>
  <c r="F10" i="25"/>
  <c r="D10" i="25"/>
  <c r="C11" i="25"/>
  <c r="C10" i="25" s="1"/>
  <c r="H13" i="22"/>
  <c r="C13" i="22"/>
  <c r="C12" i="23"/>
  <c r="E12" i="23"/>
  <c r="D23" i="22"/>
  <c r="K23" i="22" s="1"/>
  <c r="D21" i="22"/>
  <c r="K21" i="22" s="1"/>
  <c r="D18" i="22"/>
  <c r="K18" i="22" s="1"/>
  <c r="D16" i="22"/>
  <c r="K16" i="22" s="1"/>
  <c r="D15" i="22"/>
  <c r="K15" i="22" s="1"/>
  <c r="G13" i="22"/>
  <c r="F13" i="22"/>
  <c r="K24" i="22"/>
  <c r="K22" i="22"/>
  <c r="K20" i="22"/>
  <c r="E13" i="22"/>
  <c r="D14" i="22"/>
  <c r="K14" i="22" l="1"/>
  <c r="K13" i="22" s="1"/>
  <c r="D13" i="22"/>
  <c r="D11" i="3" l="1"/>
  <c r="C11" i="3"/>
  <c r="C20" i="2"/>
  <c r="E36" i="4" l="1"/>
  <c r="D36" i="4"/>
  <c r="C37" i="4"/>
  <c r="C38" i="4"/>
  <c r="C40" i="4"/>
  <c r="C41" i="4"/>
  <c r="C36" i="4" l="1"/>
  <c r="D13" i="4" l="1"/>
  <c r="D15" i="3" l="1"/>
  <c r="C15" i="3"/>
  <c r="E32" i="4" l="1"/>
  <c r="C32" i="4" s="1"/>
  <c r="C33" i="4"/>
  <c r="E14" i="4"/>
  <c r="C15" i="4"/>
  <c r="C16" i="4"/>
  <c r="C18" i="4"/>
  <c r="C20" i="4"/>
  <c r="C21" i="4"/>
  <c r="C23" i="4"/>
  <c r="C24" i="4"/>
  <c r="C25" i="4"/>
  <c r="C26" i="4"/>
  <c r="C27" i="4"/>
  <c r="C28" i="4"/>
  <c r="C29" i="4"/>
  <c r="C30" i="4"/>
  <c r="C34" i="4"/>
  <c r="C42" i="4"/>
  <c r="C14" i="4"/>
  <c r="D20" i="3"/>
  <c r="C20" i="3"/>
  <c r="A6" i="4"/>
  <c r="A5" i="3"/>
  <c r="C29" i="2"/>
  <c r="C28" i="2"/>
  <c r="C14" i="2"/>
  <c r="C13" i="2"/>
  <c r="A6" i="2"/>
  <c r="C24" i="1"/>
  <c r="C19" i="1"/>
  <c r="C9" i="1"/>
  <c r="C11" i="2" s="1"/>
  <c r="D10" i="3" l="1"/>
  <c r="D9" i="3" s="1"/>
  <c r="C27" i="2"/>
  <c r="C25" i="2" s="1"/>
  <c r="C32" i="2" s="1"/>
  <c r="E31" i="4"/>
  <c r="C10" i="3"/>
  <c r="C9" i="3" s="1"/>
  <c r="C10" i="2"/>
  <c r="C18" i="1"/>
  <c r="C19" i="2" s="1"/>
  <c r="C18" i="2" s="1"/>
  <c r="C8" i="1"/>
  <c r="D31" i="4"/>
  <c r="D12" i="4"/>
  <c r="E13" i="4"/>
  <c r="E12" i="4" s="1"/>
  <c r="D11" i="4" l="1"/>
  <c r="C12" i="4"/>
  <c r="E11" i="4"/>
  <c r="C31" i="4"/>
  <c r="C13" i="4"/>
  <c r="C11" i="4" l="1"/>
</calcChain>
</file>

<file path=xl/sharedStrings.xml><?xml version="1.0" encoding="utf-8"?>
<sst xmlns="http://schemas.openxmlformats.org/spreadsheetml/2006/main" count="714" uniqueCount="365">
  <si>
    <t>Đơn vị: Triệu đồng</t>
  </si>
  <si>
    <t>STT</t>
  </si>
  <si>
    <t>NỘI DUNG</t>
  </si>
  <si>
    <t>Dự toán</t>
  </si>
  <si>
    <t>A</t>
  </si>
  <si>
    <t>TỔNG NGUỒN THU NGÂN SÁCH HUYỆN</t>
  </si>
  <si>
    <t>I</t>
  </si>
  <si>
    <t>Thu ngân sách huyện được hưởng theo phân cấp</t>
  </si>
  <si>
    <t>-</t>
  </si>
  <si>
    <t>Thu ngân sách huyện hưởng 100%</t>
  </si>
  <si>
    <t xml:space="preserve">Thu ngân sách huyện hưởng từ các khoản thu phân chia </t>
  </si>
  <si>
    <t>II</t>
  </si>
  <si>
    <t>Thu bổ sung từ ngân sách cấp trên</t>
  </si>
  <si>
    <t>Thu bổ sung cân đối</t>
  </si>
  <si>
    <t>Thu bổ sung có mục tiêu</t>
  </si>
  <si>
    <t>III</t>
  </si>
  <si>
    <t>Thu kết dư</t>
  </si>
  <si>
    <t>IV</t>
  </si>
  <si>
    <t>Thu chuyển nguồn từ năm trước chuyển sang</t>
  </si>
  <si>
    <t>B</t>
  </si>
  <si>
    <t>TỔNG CHI NGÂN SÁCH HUYỆN</t>
  </si>
  <si>
    <t> I</t>
  </si>
  <si>
    <t>Tổng chi cân đối ngân sách huyện</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</si>
  <si>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</si>
  <si>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</si>
  <si>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</si>
  <si>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</si>
  <si>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</si>
  <si>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</si>
  <si>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</si>
  <si>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</si>
  <si>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TT</t>
  </si>
  <si>
    <t>ỦY BAN NHÂN DÂN</t>
  </si>
  <si>
    <t>Biểu 81/CK-NS</t>
  </si>
  <si>
    <t xml:space="preserve">   HUYỆN ĐĂK HÀ</t>
  </si>
  <si>
    <t xml:space="preserve">Dự toán </t>
  </si>
  <si>
    <t>NGÂN SÁCH CẤP HUYỆN</t>
  </si>
  <si>
    <t>Nguồn thu ngân sách</t>
  </si>
  <si>
    <t>Thu ngân sách được hưởng theo phân cấp</t>
  </si>
  <si>
    <t>Chi ngân sách</t>
  </si>
  <si>
    <t>Chi thuộc nhiệm vụ của ngân sách cấp huyện</t>
  </si>
  <si>
    <t>Chi bổ sung cho ngân sách xã</t>
  </si>
  <si>
    <t> -</t>
  </si>
  <si>
    <t>Chi bổ sung cân đối</t>
  </si>
  <si>
    <t>Chi bổ sung có mục tiêu</t>
  </si>
  <si>
    <t>NGÂN SÁCH XÃ</t>
  </si>
  <si>
    <t>Thu bổ sung từ ngân sách cấp huyện</t>
  </si>
  <si>
    <t>- </t>
  </si>
  <si>
    <t xml:space="preserve">CÂN ĐỐI NGUỒN THU, CHI DỰ TOÁN NGÂN SÁCH CẤP HUYỆN </t>
  </si>
  <si>
    <t>Biểu 82/CK-NS</t>
  </si>
  <si>
    <t>Tổng thu NSNN</t>
  </si>
  <si>
    <t>Thu NS huyện</t>
  </si>
  <si>
    <t>TỔNG THU NGÂN SÁCH NHÀ NƯỚC</t>
  </si>
  <si>
    <t>Thu nội địa</t>
  </si>
  <si>
    <t>Thu từ khu vực DNNN do Trung ương quản lý</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</si>
  <si>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</si>
  <si>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</si>
  <si>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</si>
  <si>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</si>
  <si>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</si>
  <si>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</si>
  <si>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</si>
  <si>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</si>
  <si>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</si>
  <si>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</si>
  <si>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</si>
  <si>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</si>
  <si>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</si>
  <si>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</si>
  <si>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</si>
  <si>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</si>
  <si>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viện trợ</t>
  </si>
  <si>
    <t>Biểu 83/CK-NS</t>
  </si>
  <si>
    <t>Nội dung</t>
  </si>
  <si>
    <t>Ngân sách huyện</t>
  </si>
  <si>
    <t xml:space="preserve">Chia ra </t>
  </si>
  <si>
    <t>Ngân sách cấp huyện</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</si>
  <si>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</si>
  <si>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</si>
  <si>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</si>
  <si>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</si>
  <si>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</si>
  <si>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</si>
  <si>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</si>
  <si>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phát triển khác</t>
  </si>
  <si>
    <t>Trong đó:</t>
  </si>
  <si>
    <t>CHI CÁC CHƯƠNG TRÌNH MỤC TIÊU</t>
  </si>
  <si>
    <t>C</t>
  </si>
  <si>
    <t>CHI CHUYỂN NGUỒN SANG NĂM SAU</t>
  </si>
  <si>
    <t>Ngân sách xã</t>
  </si>
  <si>
    <t>Biểu 84/CK-NS</t>
  </si>
  <si>
    <t xml:space="preserve">DỰ TOÁN CHI NGÂN SÁCH HUYỆN, CHI NGÂN SÁCH CẤP HUYỆN </t>
  </si>
  <si>
    <t>CHI NGÂN SÁCH CẤP HUYỆN THEO LĨNH VỰC</t>
  </si>
  <si>
    <t>Chi y tế, dân số và gia đình</t>
  </si>
  <si>
    <t>Chi văn hóa thông tin</t>
  </si>
  <si>
    <t>Chi phát thanh, truyền hình, thông tấn</t>
  </si>
  <si>
    <t>Chi thể dục thể thao</t>
  </si>
  <si>
    <t>Chi bảo vệ môi trường</t>
  </si>
  <si>
    <t>Chi các hoạt động kinh tế</t>
  </si>
  <si>
    <t>Chi bảo đảm xã hội</t>
  </si>
  <si>
    <t>Chi hoạt động của cơ quan quản lý nhà nước, đảng, đoàn thể</t>
  </si>
  <si>
    <t>Biểu 85/CK-NS</t>
  </si>
  <si>
    <t>TỔNG SỐ</t>
  </si>
  <si>
    <t>V</t>
  </si>
  <si>
    <t>Tổng số</t>
  </si>
  <si>
    <t>Chi chuyển nguồn sang ngân sách năm sau</t>
  </si>
  <si>
    <t>Tên đơn vị</t>
  </si>
  <si>
    <t>Biểu 88/CK-NS</t>
  </si>
  <si>
    <t>Biểu 87/CK-NS</t>
  </si>
  <si>
    <t>Biểu 86/CK-NS</t>
  </si>
  <si>
    <t>Tổng thu NSNN trên địa bàn</t>
  </si>
  <si>
    <t>Biểu 89/CK-NS</t>
  </si>
  <si>
    <t>Bổ sung vốn đầu tư để thực hiện các chương trình mục tiêu, nhiệm vụ</t>
  </si>
  <si>
    <t>Bổ sung thực hiện các chương trình mục tiêu quốc gia</t>
  </si>
  <si>
    <t>Biểu 90/CK-NS</t>
  </si>
  <si>
    <t>Danh mục dự án</t>
  </si>
  <si>
    <t>Năng lực thiết kế</t>
  </si>
  <si>
    <t>Chia theo nguồn vốn</t>
  </si>
  <si>
    <t xml:space="preserve">DỰ TOÁN CHI NGÂN SÁCH CẤP HUYỆN THEO TỪNG LĨNH VỰC </t>
  </si>
  <si>
    <t>Thuế giá trị gia tăng</t>
  </si>
  <si>
    <t>Thuế thu nhập doanh nghiệp</t>
  </si>
  <si>
    <t xml:space="preserve">Thuế giá trị gia tăng </t>
  </si>
  <si>
    <t>Thuế tiêu thụ đặc biệt hàng nội địa</t>
  </si>
  <si>
    <t>Thuế tài nguyên</t>
  </si>
  <si>
    <t>CTMTQG giảm nghèo bền vững</t>
  </si>
  <si>
    <t>CTMTQG Xây dựng nông thôn mới</t>
  </si>
  <si>
    <t>Văn phòng Huyện ủy</t>
  </si>
  <si>
    <t>Văn phòng UBND huyện</t>
  </si>
  <si>
    <t>Phòng Nội vụ</t>
  </si>
  <si>
    <t>Phòng Tài nguyên-Môi trường</t>
  </si>
  <si>
    <t>Phòng Tư pháp</t>
  </si>
  <si>
    <t>Phòng Kinh tế &amp; Hạ tầng</t>
  </si>
  <si>
    <t>Phòng Văn hóa - Thông tin</t>
  </si>
  <si>
    <t>Phòng Lao động-TBXH</t>
  </si>
  <si>
    <t>Phòng Tài chính - Kế hoạch</t>
  </si>
  <si>
    <t>Phòng Giáo dục - Đào tạo</t>
  </si>
  <si>
    <t>Phòng Nông nghiệp và PTNT</t>
  </si>
  <si>
    <t xml:space="preserve">Phòng Dân tộc </t>
  </si>
  <si>
    <t>Uỷ ban Mặt trận TQVN huyện</t>
  </si>
  <si>
    <t>Hội nông dân</t>
  </si>
  <si>
    <t xml:space="preserve">Hội phụ nữ </t>
  </si>
  <si>
    <t>Huyện đoàn</t>
  </si>
  <si>
    <t>Hội Cựu chiến binh</t>
  </si>
  <si>
    <t>Ban quản lý dự án đầu tư</t>
  </si>
  <si>
    <t>Trung tâm GDNN-GDTX</t>
  </si>
  <si>
    <t>Ban chỉ huy quân sự</t>
  </si>
  <si>
    <t>Công an huyện</t>
  </si>
  <si>
    <t>Hội Chữ thập đỏ</t>
  </si>
  <si>
    <t>UBND xã Đăk Ui</t>
  </si>
  <si>
    <t>Thị trấn Đăk Hà</t>
  </si>
  <si>
    <t>UBND xã Hà Mòn</t>
  </si>
  <si>
    <t>UBND xã Đăk La</t>
  </si>
  <si>
    <t>UBND xã Đăk Hring</t>
  </si>
  <si>
    <t>UBND xã Ngọk Wang</t>
  </si>
  <si>
    <t>UBND xã Ngọk Réo</t>
  </si>
  <si>
    <t>UBND xã Đăk Mar</t>
  </si>
  <si>
    <t>UBND xã Đăk Long</t>
  </si>
  <si>
    <t>UBND xã Đăk Ngọk</t>
  </si>
  <si>
    <t>Trung tâm dịch vụ nông nghiệp</t>
  </si>
  <si>
    <t>Trung tâm Môi trường và DVĐT</t>
  </si>
  <si>
    <t>Trung tâm Văn hoá TTDL&amp;TT</t>
  </si>
  <si>
    <t>Địa điểm XD</t>
  </si>
  <si>
    <t>Thời gian KC-HT</t>
  </si>
  <si>
    <t xml:space="preserve">Quyết định đầu tư </t>
  </si>
  <si>
    <t>Số quyết định; ngày, tháng, năm ban hành</t>
  </si>
  <si>
    <t xml:space="preserve">TMĐT </t>
  </si>
  <si>
    <t>Tổng cộng</t>
  </si>
  <si>
    <t>NS cấp huyện</t>
  </si>
  <si>
    <t>Khác</t>
  </si>
  <si>
    <t>1</t>
  </si>
  <si>
    <t>2</t>
  </si>
  <si>
    <t xml:space="preserve">Văn phòng Hội đồng nhân dân huyện  </t>
  </si>
  <si>
    <t>Thanh tra huyện</t>
  </si>
  <si>
    <t>3</t>
  </si>
  <si>
    <t>(Kèm theo Quyết định số      /QĐ-UBND ngày      tháng      năm 2022 của UBND huyện Đăk Hà)</t>
  </si>
  <si>
    <t>Kinh phí trang bị các bộ cồng chiêng, trống cho các thôn, làng đồng bào dân tộc thiểu số không có cồng chiêng trên địa bàn tỉnh</t>
  </si>
  <si>
    <t xml:space="preserve"> Kinh phí thực hiện nhiệm vụ đảm bảo trật tự an toàn giao thông</t>
  </si>
  <si>
    <t>TỔNG CHI NSĐP</t>
  </si>
  <si>
    <t>CHI BỔ SUNG CÂN ĐỐI CHO NGÂN SÁCH CẤP DƯỚI (1)</t>
  </si>
  <si>
    <t>Chi đầu tư phát triển (2)</t>
  </si>
  <si>
    <t xml:space="preserve">Chi quốc phòng </t>
  </si>
  <si>
    <t>Chi an ninh và trật tự an toàn xã hội</t>
  </si>
  <si>
    <t>Chi đầu tư khác</t>
  </si>
  <si>
    <t>Chi đầu tư và hỗ trợ vốn cho các doanh nghiệp cung cấp sản phẩm, dịch vụ công ích do Nhà nước đặt hàng, các tổ chức kinh tế, các tổ chức tài chính của địa phương theo quy định của pháp luật</t>
  </si>
  <si>
    <t>Chi khoa học và công nghệ (3)</t>
  </si>
  <si>
    <t>Chi văn hóa thông tin PTTH-TT</t>
  </si>
  <si>
    <t>Chi thường xuyên khác</t>
  </si>
  <si>
    <t>Chi trả nợ lãi các khoản do chính quyền địa phương vay (3)</t>
  </si>
  <si>
    <t>Chi bổ sung quỹ dự trữ tài chính (3)</t>
  </si>
  <si>
    <t>VI</t>
  </si>
  <si>
    <t xml:space="preserve">CHI CHUYỂN NGUỒN SANG NĂM SAU </t>
  </si>
  <si>
    <t>D</t>
  </si>
  <si>
    <t>CHI TỪ NGUỒN BSCMT TỪ NGÂN SÁCH TỈNH</t>
  </si>
  <si>
    <t>S
T
T</t>
  </si>
  <si>
    <r>
      <t>Chi đầu tư phát triển</t>
    </r>
    <r>
      <rPr>
        <sz val="13"/>
        <rFont val="Times New Roman"/>
        <family val="1"/>
      </rPr>
      <t xml:space="preserve"> (Không kể chương trình MTQG)</t>
    </r>
  </si>
  <si>
    <r>
      <t>Chi thường xuyên</t>
    </r>
    <r>
      <rPr>
        <sz val="13"/>
        <rFont val="Times New Roman"/>
        <family val="1"/>
      </rPr>
      <t xml:space="preserve"> (Không kể chương trình MTQG)</t>
    </r>
  </si>
  <si>
    <t xml:space="preserve">Chi dự phòng ngân sách </t>
  </si>
  <si>
    <t>Chi chương trình MTQG</t>
  </si>
  <si>
    <t>CÁC CƠ QUAN, TỔ CHỨC</t>
  </si>
  <si>
    <t>Trung tâm Chính trị</t>
  </si>
  <si>
    <t>CHI TRẢ NỢ LÃI CÁC KHOẢN DO CHÍNH QUYỀN ĐỊA PHƯƠNG VAY (1)</t>
  </si>
  <si>
    <t>CHI BỔ SUNG QUỸ DỰ TRỮ TÀI CHÍNH (1)</t>
  </si>
  <si>
    <t>CHI DỰ PHÒNG NGÂN SÁCH</t>
  </si>
  <si>
    <t>CHI TẠO NGUỒN, ĐIỀU CHỈNH TIỀN LƯƠNG</t>
  </si>
  <si>
    <t>CHI BỔ SUNG CÓ MỤC TIÊU CHO NGÂN SÁCH CẤP DƯỚI (2)</t>
  </si>
  <si>
    <t>VII</t>
  </si>
  <si>
    <t>CHI CHUYỂN NGUỒN SANG NGÂN SÁCH NĂM SAU</t>
  </si>
  <si>
    <t xml:space="preserve"> Chi giáo dục - đào tạo và dạy nghề</t>
  </si>
  <si>
    <t xml:space="preserve"> Chi khoa học và công nghệ</t>
  </si>
  <si>
    <t>Trong đó</t>
  </si>
  <si>
    <t>Chi giao thông</t>
  </si>
  <si>
    <t>Chi nông nghiệp, lâm nghiệp, thủy lợi, thủy sản</t>
  </si>
  <si>
    <t>Thu NSĐP được hưởng theo phân cấp</t>
  </si>
  <si>
    <t>Chia ra</t>
  </si>
  <si>
    <t>Số bổ sung từ ngân sách cấp trên</t>
  </si>
  <si>
    <t>Số bổ sung thực hiện cải cách tiền lương</t>
  </si>
  <si>
    <t>Tổng chi cân đối NSĐP</t>
  </si>
  <si>
    <t>Thu NSĐP hưởng 100%</t>
  </si>
  <si>
    <t>Thu phân chia</t>
  </si>
  <si>
    <t>Tổng  số</t>
  </si>
  <si>
    <t>Trong đó: Phần NSĐP được hưởng</t>
  </si>
  <si>
    <t>2=3+5</t>
  </si>
  <si>
    <t>9=2+6+7+8</t>
  </si>
  <si>
    <t>UBND thị trấn Đăk Hà</t>
  </si>
  <si>
    <t>UBND xã Pxi</t>
  </si>
  <si>
    <t>Chưa phân khai chi tiết</t>
  </si>
  <si>
    <t>Trên địa bàn huyện</t>
  </si>
  <si>
    <t>4</t>
  </si>
  <si>
    <t>Cải tạo, nâng cấp đường Chu Văn An, TDP 7</t>
  </si>
  <si>
    <t xml:space="preserve">01 Cụm </t>
  </si>
  <si>
    <t>2022-2023</t>
  </si>
  <si>
    <t>NS tỉnh cấp</t>
  </si>
  <si>
    <t>Nước ngoài</t>
  </si>
  <si>
    <t>Ngước ngoài</t>
  </si>
  <si>
    <t>CÂN ĐỐI NGÂN SÁCH HUYỆN NĂM 2023</t>
  </si>
  <si>
    <t>VÀ NGÂN SÁCH XÃ NĂM 2023</t>
  </si>
  <si>
    <t>DỰ TOÁN THU NGÂN SÁCH NHÀ NƯỚC NĂM 2023</t>
  </si>
  <si>
    <t>Dự toán năm 2023</t>
  </si>
  <si>
    <t>VÀ CHI NGÂN SÁCH XÃ THEO CƠ CẤU CHI NĂM 2023</t>
  </si>
  <si>
    <t>NĂM 2023</t>
  </si>
  <si>
    <t>CHI TIẾT DỰ KIẾN KẾ HOẠCH ĐẦU TƯ PHÁT TRIỂN PHÂN CẤP NGÂN SÁCH HUYỆN NĂM 2023</t>
  </si>
  <si>
    <t>Chương trình mục tiêu quốc gia</t>
  </si>
  <si>
    <t xml:space="preserve"> Chi quốc phòng</t>
  </si>
  <si>
    <t>Vốn XĐCB tập trung</t>
  </si>
  <si>
    <t>Ngân sách tỉnh phân cấp</t>
  </si>
  <si>
    <t>CTMTQG phát triển phát triển kinh tế - xã hội vùng đồng bào DTTS và miền núi</t>
  </si>
  <si>
    <t>Kinh phí hỗ trợ thường xuyên hàng tháng cho chức danh đội trưởng, đội phó dân phòng</t>
  </si>
  <si>
    <t>Hỗ trợ kinh phí vốn sự nghiệp đối ứng Chương trình mục tiêu quốc gia xây dựng nông thôn mới theo quy định Nghị quyết của HĐND tỉnh</t>
  </si>
  <si>
    <t>Kinh phí hỗ trợ hộ nghèo ăn Tết Quý Mão năm 2023</t>
  </si>
  <si>
    <t>DỰ TOÁN CHI NGÂN SÁCH CẤP HUYỆN CHO TỪNG CƠ QUAN, TỔ CHỨC THEO LĨNH VỰC NĂM 2023</t>
  </si>
  <si>
    <t>Chi trả nợ lãi do chính quyền địa phương vay (1)</t>
  </si>
  <si>
    <t>Chi bổ sung quỹ dự trữ tài chính (1)</t>
  </si>
  <si>
    <t>Liên đoàn Lao động huyện</t>
  </si>
  <si>
    <t xml:space="preserve">    ỦY BAN NHÂN DÂN</t>
  </si>
  <si>
    <t xml:space="preserve">     HUYỆN ĐĂK HÀ</t>
  </si>
  <si>
    <t>DỰ TOÁN CHI THƯỜNG XUYÊN CỦA NGÂN SÁCH CẤP HUYỆN</t>
  </si>
  <si>
    <t>CHO  TỪNG CƠ QUAN, TỔ CHỨC THEO LĨNH VỰC NĂM 2023</t>
  </si>
  <si>
    <t>DỰ TOÁN CHI ĐẦU TƯ PHÁT TRIỂN CỦA NGÂN SÁCH CẤP TỈNH (HUYỆN, XÃ)</t>
  </si>
  <si>
    <t>CHO TỪNG CƠ QUAN, TỔ CHỨC THEO LĨNH VỰC NĂM 2023</t>
  </si>
  <si>
    <t>Phòng Tài Nguyên - Môi trường</t>
  </si>
  <si>
    <t>TỪ NGÂN SÁCH CẤP TRÊN CHO NGÂN SÁCH CẤP DƯỚI NĂM 2023</t>
  </si>
  <si>
    <t xml:space="preserve">DỰ TOÁN THU, CHI NGÂN SÁCH ĐỊA PHƯƠNG VÀ SỐ BỔ SUNG CÂN ĐỐI </t>
  </si>
  <si>
    <t>DỰ TOÁN BỔ SUNG CÓ MỤC TIÊU TỪ NGÂN SÁCH CẤP HUYỆN</t>
  </si>
  <si>
    <t>CHO NGÂN SÁCH TỪNG XÃ 2023</t>
  </si>
  <si>
    <t>Tên đơn vị (1)</t>
  </si>
  <si>
    <t>Bổ sung vốn sự nghiệp thực hiện các chế độ, chính sách, nhiệm vụ</t>
  </si>
  <si>
    <t>1 = 2+3+4</t>
  </si>
  <si>
    <t>UBND xã Đăk Pxi</t>
  </si>
  <si>
    <t xml:space="preserve">UBND xã Đăk Ngọk </t>
  </si>
  <si>
    <t>Giá trị khối lượng thực hiện đến 31/12 2022</t>
  </si>
  <si>
    <t>Lũy kế vốn đã bố trí đến hết kế hoạch năm 2022</t>
  </si>
  <si>
    <t>Kế hoạch năm 2023</t>
  </si>
  <si>
    <t>Chi lĩnh vực Giáo dục và Đào tạo</t>
  </si>
  <si>
    <t>Trường Mẫu giáo xã Ngọk Réo; Hạng mục: Xây mới 02 phòng học và các hạng mục phụ trợ khác</t>
  </si>
  <si>
    <t>xã Ngọk Réo</t>
  </si>
  <si>
    <t>Xây mới 02 phòng học và các hạng mục phụ trợ khác</t>
  </si>
  <si>
    <t>2023-2024</t>
  </si>
  <si>
    <t>Trường MG xã Đăk Pxi; Hạng mục: 02 phòng học, và các hạng mục khác</t>
  </si>
  <si>
    <t>xã Đăk Pxi</t>
  </si>
  <si>
    <r>
      <t xml:space="preserve">Trường phổ thông dân tộc nội trú - THCS xã Ngọk Réo </t>
    </r>
    <r>
      <rPr>
        <i/>
        <sz val="12"/>
        <color theme="1"/>
        <rFont val="Times New Roman"/>
        <family val="1"/>
      </rPr>
      <t>(Nay là trường THCS xã Ngọk Réo)- giai đoạn 1</t>
    </r>
  </si>
  <si>
    <t>Xây mới 08 phòng học (02 tầng); khu nhà hiệu bộ  và các hạng mục phụ trợ khác</t>
  </si>
  <si>
    <t>Chi lĩnh vực Quốc phòng</t>
  </si>
  <si>
    <t>Trụ sở BCH quân sự xã Ngọk Wang</t>
  </si>
  <si>
    <t>xã Ngọk Wang</t>
  </si>
  <si>
    <t>04 phòng làm việc và các hạng mục phụ trợ khác</t>
  </si>
  <si>
    <t>255; 29/3/2022</t>
  </si>
  <si>
    <t>Trụ sở BCH quân sự xã Hà Mòn</t>
  </si>
  <si>
    <t>Xã Hà Mòn</t>
  </si>
  <si>
    <t>842; 04/8/2022</t>
  </si>
  <si>
    <t>Chi Các hoạt động kinh tế</t>
  </si>
  <si>
    <t>Đường Hoàng Thị Loan, huyện Đăk Hà</t>
  </si>
  <si>
    <t>TDP 6, Thị trấn Đăk Hà</t>
  </si>
  <si>
    <t>L= 324,24 m; Bn=13m; Bm=8m</t>
  </si>
  <si>
    <t>357; 25/4/2022</t>
  </si>
  <si>
    <t>Công trình: Cụm công nghiệp Đăk La</t>
  </si>
  <si>
    <t xml:space="preserve"> Đăk La</t>
  </si>
  <si>
    <t>Thị trấn</t>
  </si>
  <si>
    <t>L=560m, Bm=8m</t>
  </si>
  <si>
    <t>159; 28/02/2022</t>
  </si>
  <si>
    <t>Đầu tư kết cấu hạ tầng để phát triển quỹ đất khu vực phía Tây Quốc lộ 14 tại thôn Tân Lập B và thôn Kon Hnông Yốp, xã Đăk Hring, huyện Đăk Hà</t>
  </si>
  <si>
    <t>xã Đăk Hring</t>
  </si>
  <si>
    <t>L=1.129,81m; BTXM đá 2*4, M250</t>
  </si>
  <si>
    <t>645; 28/6/2022</t>
  </si>
  <si>
    <t>5</t>
  </si>
  <si>
    <t>Đầu tư kết cấu hạ tầng để phát triển quỹ đất khu vực phía Đông Quốc lộ 14 tại thôn Tân lập B, xã Đăk Hring</t>
  </si>
  <si>
    <t>L=1.464,82m; BTXM đá 2*4, M250</t>
  </si>
  <si>
    <t>715; 08/7/2022</t>
  </si>
  <si>
    <t>6</t>
  </si>
  <si>
    <t>Đường Nguyễn Trãi, Thị trấn Đăk Hà</t>
  </si>
  <si>
    <t>L=0,864km, Mặt đường BTN</t>
  </si>
  <si>
    <t>2023-2025</t>
  </si>
  <si>
    <t>7</t>
  </si>
  <si>
    <t>L= 324 m</t>
  </si>
  <si>
    <t>8</t>
  </si>
  <si>
    <t>Đường Tô Hiến Thành</t>
  </si>
  <si>
    <t>TDP 2B, Thị trấn</t>
  </si>
  <si>
    <t>L=0,834km, Mặt đường BTN</t>
  </si>
  <si>
    <t>181; 07/3/2022</t>
  </si>
  <si>
    <t>9</t>
  </si>
  <si>
    <t>Dành không quá 10% để thực hiện công tác quy hoạch, đo đạc, đăng ký đất đai, cấp giấy chứng nhận, xây dựng cơ sở dữ liệu đất đai và đăng ký biến động, chỉnh lý hồ sơ địa chính và lập quy hoạch, kế hoạch sử dụng đất</t>
  </si>
  <si>
    <t>Phân cấp thực hiện nhiệm vụ chi đo đạc, đăng ký đất đai, cấp giấy chứng nhận, xây dựng cơ sở dữ liệu đất đai, đăng ký biến động, chỉnh lý hồ sơ địa chính thường xuyên; Lập, điều chỉnh quy hoạch, kế hoạch sử dụng đất cấp huyện giai đoạn 2021-2030; Lập kế hoạch sử dụng đất năm 2023 và 2024; Thống kê đất đai năm 2022 và 2023; ...</t>
  </si>
  <si>
    <t>Biểu 92/CK-NS</t>
  </si>
  <si>
    <t>Biểu số 91/CK-NS</t>
  </si>
  <si>
    <t>DỰ TOÁN CHI CHƯƠNG TRÌNH MỤC TIÊU QUỐC GIA NGÂN SÁCH TRUNG ƯƠNG PHÂN CẤP NGÂN SÁCH HUYỆN NĂM 2023</t>
  </si>
  <si>
    <t>CTMTQG xây dựng nông thôn mới</t>
  </si>
  <si>
    <t>CTMTQG phát triển KT-XH vùng ĐBDTTS&amp;MN</t>
  </si>
  <si>
    <t>Ghi chú</t>
  </si>
  <si>
    <t>ĐTPT</t>
  </si>
  <si>
    <t>Sự nghiệp</t>
  </si>
  <si>
    <t>Đầu tư phát triển</t>
  </si>
  <si>
    <t>Vốn trong nước</t>
  </si>
  <si>
    <t>Vốn ngoài nước</t>
  </si>
  <si>
    <t>1=2+3</t>
  </si>
  <si>
    <t>2=5+12+19</t>
  </si>
  <si>
    <t>3=8+15+22</t>
  </si>
  <si>
    <t>4=5+8</t>
  </si>
  <si>
    <t>5=6+7</t>
  </si>
  <si>
    <t>8=9+10</t>
  </si>
  <si>
    <t>11=12+15</t>
  </si>
  <si>
    <t>12=13+14</t>
  </si>
  <si>
    <t>15=16+17</t>
  </si>
  <si>
    <t>18=19+22</t>
  </si>
  <si>
    <t>19=20+21</t>
  </si>
  <si>
    <t>22=23+24</t>
  </si>
  <si>
    <t>TỔNG SỐ (NS CẤP HUYỆN)</t>
  </si>
  <si>
    <t>Phòng Nông nghiệp và Phát triển nông thôn</t>
  </si>
  <si>
    <t>Phòng Lao động - Thương binh và Xã hội</t>
  </si>
  <si>
    <t>Phòng Dân tộc huyện</t>
  </si>
  <si>
    <t>Phòng Tài chính - Kế hoạch huyện</t>
  </si>
  <si>
    <t>Phòng Giáo dục và Đào tạo</t>
  </si>
  <si>
    <t>Tung tâm VH-TT-DL&amp;TT huyện</t>
  </si>
  <si>
    <t>Hội Liên hiệp Phụ nữ</t>
  </si>
  <si>
    <t>Văn phòng HĐND-UBND (Lĩnh vực Y tế)</t>
  </si>
  <si>
    <t>Trung tâm GDNN-GDTX huyện</t>
  </si>
  <si>
    <t>Ban quản lý dự án đầu tư xây dựng</t>
  </si>
  <si>
    <t>Tập trung tại huyện chưa phân bổ</t>
  </si>
  <si>
    <t>Xã Đăk Pxi</t>
  </si>
  <si>
    <t>Xã Đăk Long</t>
  </si>
  <si>
    <t>Xã Ngọk Réo</t>
  </si>
  <si>
    <t>Xã Ngọk Wang</t>
  </si>
  <si>
    <t>Xã Đăk Hring</t>
  </si>
  <si>
    <t>Xã Đăk Ui</t>
  </si>
  <si>
    <t>Xã Đăk La</t>
  </si>
  <si>
    <t>Xã Đăk Ngọk</t>
  </si>
  <si>
    <t>Xã Đăk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</si>
</sst>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
    <numFmt numFmtId="166" formatCode="#,##0.0"/>
    <numFmt numFmtId="167" formatCode="0.0"/>
  </numFmts>
  <fonts count="37">
    <font>
      <sz val="11"/>
      <color theme="1"/>
      <name val="Calibri"/>
      <family val="2"/>
      <scheme val="minor"/>
    </font>
    <font>
      <b/>
      <sz val="13"/>
      <color rgb="FF000000"/>
      <name val="Times New Roman"/>
      <family val="1"/>
    </font>
    <font>
      <sz val="13"/>
      <color theme="1"/>
      <name val="Times New Roman"/>
      <family val="1"/>
    </font>
    <font>
      <i/>
      <sz val="13"/>
      <color rgb="FF000000"/>
      <name val="Times New Roman"/>
      <family val="1"/>
    </font>
    <font>
      <b/>
      <sz val="13"/>
      <name val="Times New Roman"/>
      <family val="1"/>
    </font>
    <font>
      <sz val="13"/>
      <name val="Times New Roman"/>
      <family val="1"/>
    </font>
    <font>
      <b/>
      <sz val="13"/>
      <color theme="1"/>
      <name val="Times New Roman"/>
      <family val="1"/>
    </font>
    <font>
      <b/>
      <sz val="11"/>
      <color theme="1"/>
      <name val="Times New Roman"/>
      <family val="1"/>
    </font>
    <font>
      <i/>
      <sz val="12"/>
      <color rgb="FF000000"/>
      <name val="Times New Roman"/>
      <family val="1"/>
    </font>
    <font>
      <b/>
      <sz val="14"/>
      <color rgb="FF000000"/>
      <name val="Times New Roman"/>
      <family val="1"/>
    </font>
    <font>
      <i/>
      <sz val="13"/>
      <name val="Times New Roman"/>
      <family val="1"/>
    </font>
    <font>
      <sz val="11"/>
      <color theme="1"/>
      <name val="Calibri"/>
      <family val="2"/>
      <scheme val="minor"/>
    </font>
    <font>
      <i/>
      <sz val="13"/>
      <color theme="1"/>
      <name val="Times New Roman"/>
      <family val="1"/>
    </font>
    <font>
      <b/>
      <sz val="10"/>
      <name val="Times New Roman"/>
      <family val="1"/>
    </font>
    <font>
      <b/>
      <sz val="12"/>
      <name val="Times New Roman"/>
      <family val="1"/>
    </font>
    <font>
      <sz val="10"/>
      <name val=".VnTime"/>
      <family val="2"/>
    </font>
    <font>
      <sz val="10"/>
      <name val="Arial"/>
      <family val="2"/>
    </font>
    <font>
      <b/>
      <sz val="14"/>
      <name val="Times New Roman"/>
      <family val="1"/>
    </font>
    <font>
      <i/>
      <sz val="14"/>
      <name val="Times New Roman"/>
      <family val="1"/>
    </font>
    <font>
      <sz val="14"/>
      <name val="Times New Roman"/>
      <family val="1"/>
    </font>
    <font>
      <sz val="10"/>
      <name val="MS Sans Serif"/>
      <family val="2"/>
    </font>
    <font>
      <sz val="12"/>
      <name val="Times New Roman"/>
      <family val="1"/>
    </font>
    <font>
      <b/>
      <sz val="11"/>
      <name val="Times New Roman"/>
      <family val="1"/>
    </font>
    <font>
      <sz val="13"/>
      <name val="VnTime"/>
    </font>
    <font>
      <i/>
      <sz val="12"/>
      <name val="Times New Roman"/>
      <family val="1"/>
    </font>
    <font>
      <sz val="14"/>
      <color theme="1"/>
      <name val="Times New Roman"/>
      <family val="2"/>
      <charset val="163"/>
    </font>
    <font>
      <sz val="12"/>
      <name val="Arial"/>
      <family val="2"/>
    </font>
    <font>
      <sz val="12"/>
      <color theme="1"/>
      <name val="Times New Roman"/>
      <family val="1"/>
    </font>
    <font>
      <b/>
      <sz val="14"/>
      <color rgb="FFFF0000"/>
      <name val="Times New Roman"/>
      <family val="1"/>
    </font>
    <font>
      <b/>
      <i/>
      <sz val="14"/>
      <name val="Times New Roman"/>
      <family val="1"/>
    </font>
    <font>
      <b/>
      <i/>
      <sz val="12"/>
      <name val="Times New Roman"/>
      <family val="1"/>
    </font>
    <font>
      <sz val="10"/>
      <name val="Arial"/>
    </font>
    <font>
      <b/>
      <sz val="14"/>
      <color theme="1"/>
      <name val="Times New Roman"/>
      <family val="1"/>
    </font>
    <font>
      <sz val="16"/>
      <name val="Times New Roman"/>
      <family val="1"/>
    </font>
    <font>
      <b/>
      <u/>
      <sz val="14"/>
      <name val="Times New Roman"/>
      <family val="1"/>
    </font>
    <font>
      <i/>
      <sz val="12"/>
      <color theme="1"/>
      <name val="Times New Roman"/>
      <family val="1"/>
    </font>
    <font>
      <sz val="11"/>
      <color theme="1"/>
      <name val="Calibri"/>
      <family val="2"/>
      <charset val="163"/>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indexed="64"/>
      </bottom>
      <diagonal/>
    </border>
    <border>
      <left/>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rgb="FF000000"/>
      </left>
      <right style="thin">
        <color rgb="FF000000"/>
      </right>
      <top style="hair">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xf numFmtId="43" fontId="11" fillId="0" borderId="0" applyFont="0" applyFill="0" applyBorder="0" applyAlignment="0" applyProtection="0"/>
    <xf numFmtId="0" fontId="15" fillId="0" borderId="0" applyNumberFormat="0" applyFill="0" applyBorder="0" applyAlignment="0" applyProtection="0"/>
    <xf numFmtId="0" fontId="16" fillId="0" borderId="0"/>
    <xf numFmtId="0" fontId="20" fillId="0" borderId="0"/>
    <xf numFmtId="0" fontId="11" fillId="0" borderId="0"/>
    <xf numFmtId="0" fontId="15" fillId="0" borderId="0" applyNumberFormat="0" applyFill="0" applyBorder="0" applyAlignment="0" applyProtection="0"/>
    <xf numFmtId="0" fontId="16" fillId="0" borderId="0"/>
    <xf numFmtId="0" fontId="23" fillId="0" borderId="0"/>
    <xf numFmtId="0" fontId="25" fillId="0" borderId="0"/>
    <xf numFmtId="0" fontId="16" fillId="0" borderId="0"/>
    <xf numFmtId="43" fontId="11" fillId="0" borderId="0" applyFont="0" applyFill="0" applyBorder="0" applyAlignment="0" applyProtection="0"/>
    <xf numFmtId="43" fontId="5" fillId="0" borderId="0" applyFont="0" applyFill="0" applyBorder="0" applyAlignment="0" applyProtection="0"/>
    <xf numFmtId="0" fontId="31" fillId="0" borderId="0">
      <alignment vertical="top"/>
    </xf>
    <xf numFmtId="43" fontId="16" fillId="0" borderId="0" applyFont="0" applyFill="0" applyBorder="0" applyAlignment="0" applyProtection="0"/>
    <xf numFmtId="0" fontId="16" fillId="0" borderId="0">
      <alignment vertical="top"/>
    </xf>
    <xf numFmtId="0" fontId="11" fillId="0" borderId="0"/>
    <xf numFmtId="0" fontId="36" fillId="0" borderId="0"/>
    <xf numFmtId="0" fontId="19" fillId="0" borderId="0"/>
    <xf numFmtId="43" fontId="21" fillId="0" borderId="0" applyFont="0" applyFill="0" applyBorder="0" applyAlignment="0" applyProtection="0"/>
    <xf numFmtId="0" fontId="11" fillId="0" borderId="0"/>
  </cellStyleXfs>
  <cellXfs count="370">
    <xf numFmtId="0" fontId="0" fillId="0" borderId="0" xfId="0"/>
    <xf numFmtId="0" fontId="2" fillId="0" borderId="0" xfId="0" applyFont="1"/>
    <xf numFmtId="0" fontId="4" fillId="0" borderId="2" xfId="0" applyFont="1" applyBorder="1" applyAlignment="1">
      <alignment horizontal="center" vertical="top" wrapText="1"/>
    </xf>
    <xf numFmtId="0" fontId="4" fillId="0" borderId="2" xfId="0" applyFont="1" applyBorder="1" applyAlignment="1">
      <alignment vertical="top" wrapText="1"/>
    </xf>
    <xf numFmtId="0" fontId="5" fillId="0" borderId="2" xfId="0" applyFont="1" applyBorder="1" applyAlignment="1">
      <alignment horizontal="center" vertical="top" wrapText="1"/>
    </xf>
    <xf numFmtId="0" fontId="5" fillId="0" borderId="2"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horizontal="center" vertical="center" wrapText="1"/>
    </xf>
    <xf numFmtId="0" fontId="6" fillId="0" borderId="0" xfId="0" applyFont="1"/>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4" fillId="0" borderId="5" xfId="0" applyFont="1" applyBorder="1" applyAlignment="1">
      <alignment horizontal="center" vertical="top" wrapText="1"/>
    </xf>
    <xf numFmtId="0" fontId="4" fillId="0" borderId="5" xfId="0" applyFont="1" applyBorder="1" applyAlignment="1">
      <alignment vertical="top" wrapText="1"/>
    </xf>
    <xf numFmtId="0" fontId="4" fillId="0" borderId="4" xfId="0" applyFont="1" applyBorder="1" applyAlignment="1">
      <alignment horizontal="center" wrapText="1"/>
    </xf>
    <xf numFmtId="0" fontId="7" fillId="0" borderId="0" xfId="0" applyFont="1" applyAlignment="1">
      <alignment horizontal="right" vertical="center"/>
    </xf>
    <xf numFmtId="0" fontId="4" fillId="0" borderId="8" xfId="0" applyFont="1" applyBorder="1" applyAlignment="1">
      <alignment horizontal="center" wrapText="1"/>
    </xf>
    <xf numFmtId="0" fontId="10"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4" fillId="0" borderId="11" xfId="0" applyFont="1" applyBorder="1" applyAlignment="1">
      <alignment horizontal="center" vertical="center" wrapText="1"/>
    </xf>
    <xf numFmtId="164" fontId="4" fillId="0" borderId="5" xfId="1" applyNumberFormat="1" applyFont="1" applyBorder="1" applyAlignment="1">
      <alignment vertical="center" wrapText="1"/>
    </xf>
    <xf numFmtId="164" fontId="4" fillId="0" borderId="2" xfId="1" applyNumberFormat="1" applyFont="1" applyBorder="1" applyAlignment="1">
      <alignment vertical="center" wrapText="1"/>
    </xf>
    <xf numFmtId="164" fontId="5" fillId="0" borderId="2" xfId="1" applyNumberFormat="1" applyFont="1" applyBorder="1" applyAlignment="1">
      <alignment vertical="center" wrapText="1"/>
    </xf>
    <xf numFmtId="164" fontId="5" fillId="0" borderId="3" xfId="1" applyNumberFormat="1" applyFont="1" applyBorder="1" applyAlignment="1">
      <alignment vertical="center" wrapText="1"/>
    </xf>
    <xf numFmtId="164" fontId="5" fillId="0" borderId="5" xfId="1" applyNumberFormat="1" applyFont="1" applyBorder="1" applyAlignment="1">
      <alignment horizontal="center" vertical="top" wrapText="1"/>
    </xf>
    <xf numFmtId="164" fontId="5" fillId="0" borderId="2" xfId="1" applyNumberFormat="1" applyFont="1" applyBorder="1" applyAlignment="1">
      <alignment horizontal="center" vertical="top" wrapText="1"/>
    </xf>
    <xf numFmtId="164" fontId="4" fillId="0" borderId="2" xfId="1" applyNumberFormat="1" applyFont="1" applyBorder="1" applyAlignment="1">
      <alignment horizontal="center" vertical="top" wrapText="1"/>
    </xf>
    <xf numFmtId="164" fontId="4" fillId="0" borderId="3" xfId="1" applyNumberFormat="1" applyFont="1" applyBorder="1" applyAlignment="1">
      <alignment horizontal="center" vertical="top" wrapText="1"/>
    </xf>
    <xf numFmtId="0" fontId="5" fillId="0" borderId="2" xfId="0" applyFont="1" applyBorder="1" applyAlignment="1">
      <alignment horizontal="center" vertical="center" wrapText="1"/>
    </xf>
    <xf numFmtId="0" fontId="10" fillId="2" borderId="13" xfId="0" applyNumberFormat="1" applyFont="1" applyFill="1" applyBorder="1" applyAlignment="1">
      <alignment vertical="center"/>
    </xf>
    <xf numFmtId="0" fontId="12" fillId="0" borderId="0" xfId="0" applyFont="1"/>
    <xf numFmtId="164" fontId="4" fillId="0" borderId="5" xfId="1" applyNumberFormat="1" applyFont="1" applyBorder="1" applyAlignment="1">
      <alignment horizontal="center" vertical="center" wrapText="1"/>
    </xf>
    <xf numFmtId="164" fontId="5" fillId="0" borderId="2" xfId="1" applyNumberFormat="1" applyFont="1" applyBorder="1" applyAlignment="1">
      <alignment horizontal="center" vertical="center" wrapText="1"/>
    </xf>
    <xf numFmtId="0" fontId="10" fillId="0" borderId="2" xfId="0" applyFont="1" applyBorder="1" applyAlignment="1">
      <alignment horizontal="center" vertical="center" wrapText="1"/>
    </xf>
    <xf numFmtId="164" fontId="10" fillId="0" borderId="2" xfId="1" applyNumberFormat="1" applyFont="1" applyBorder="1" applyAlignment="1">
      <alignment horizontal="center" vertical="center" wrapText="1"/>
    </xf>
    <xf numFmtId="164" fontId="5" fillId="0" borderId="3" xfId="1" applyNumberFormat="1" applyFont="1" applyBorder="1" applyAlignment="1">
      <alignment horizontal="center" vertical="center" wrapText="1"/>
    </xf>
    <xf numFmtId="164" fontId="5" fillId="0" borderId="5" xfId="1" applyNumberFormat="1" applyFont="1" applyBorder="1" applyAlignment="1">
      <alignment vertical="center" wrapText="1"/>
    </xf>
    <xf numFmtId="164" fontId="4" fillId="0" borderId="6" xfId="1" applyNumberFormat="1" applyFont="1" applyBorder="1" applyAlignment="1">
      <alignment vertical="center" wrapText="1"/>
    </xf>
    <xf numFmtId="0" fontId="4" fillId="0" borderId="14" xfId="0" applyFont="1" applyBorder="1" applyAlignment="1">
      <alignment horizontal="center" vertical="center" wrapText="1"/>
    </xf>
    <xf numFmtId="164" fontId="5" fillId="0" borderId="14" xfId="1" applyNumberFormat="1" applyFont="1" applyBorder="1" applyAlignment="1">
      <alignment vertical="center" wrapText="1"/>
    </xf>
    <xf numFmtId="0" fontId="4" fillId="0" borderId="10" xfId="0" applyFont="1" applyBorder="1" applyAlignment="1">
      <alignment horizontal="center" vertical="center" wrapText="1"/>
    </xf>
    <xf numFmtId="164" fontId="4" fillId="0" borderId="10" xfId="1" applyNumberFormat="1"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1" applyNumberFormat="1" applyFont="1" applyBorder="1" applyAlignment="1">
      <alignment vertical="center" wrapText="1"/>
    </xf>
    <xf numFmtId="0" fontId="4" fillId="0" borderId="10"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vertical="center" wrapText="1"/>
    </xf>
    <xf numFmtId="164" fontId="4" fillId="0" borderId="11" xfId="1" applyNumberFormat="1" applyFont="1" applyBorder="1" applyAlignment="1">
      <alignment vertical="center" wrapText="1"/>
    </xf>
    <xf numFmtId="0" fontId="5" fillId="2" borderId="13" xfId="0" quotePrefix="1" applyFont="1" applyFill="1" applyBorder="1" applyAlignment="1">
      <alignment horizontal="center" vertical="center"/>
    </xf>
    <xf numFmtId="164" fontId="19" fillId="0" borderId="13" xfId="1" applyNumberFormat="1" applyFont="1" applyFill="1" applyBorder="1" applyAlignment="1">
      <alignment horizontal="right" vertical="center"/>
    </xf>
    <xf numFmtId="164" fontId="19" fillId="0" borderId="13" xfId="1" applyNumberFormat="1" applyFont="1" applyFill="1" applyBorder="1" applyAlignment="1">
      <alignment vertical="center"/>
    </xf>
    <xf numFmtId="164" fontId="17" fillId="0" borderId="13" xfId="1" quotePrefix="1" applyNumberFormat="1" applyFont="1" applyFill="1" applyBorder="1" applyAlignment="1">
      <alignment horizontal="center" vertical="center" wrapText="1"/>
    </xf>
    <xf numFmtId="164" fontId="19" fillId="0" borderId="19" xfId="1" applyNumberFormat="1" applyFont="1" applyFill="1" applyBorder="1" applyAlignment="1">
      <alignment vertical="center"/>
    </xf>
    <xf numFmtId="164" fontId="19" fillId="0" borderId="13" xfId="1" quotePrefix="1" applyNumberFormat="1" applyFont="1" applyFill="1" applyBorder="1" applyAlignment="1">
      <alignment horizontal="center" vertical="center" wrapText="1"/>
    </xf>
    <xf numFmtId="3" fontId="19" fillId="0" borderId="11" xfId="3" applyNumberFormat="1" applyFont="1" applyBorder="1" applyAlignment="1">
      <alignment horizontal="center" vertical="center" wrapText="1"/>
    </xf>
    <xf numFmtId="0" fontId="21" fillId="0" borderId="0" xfId="0" applyFont="1"/>
    <xf numFmtId="0" fontId="5" fillId="0" borderId="0" xfId="0" applyFont="1"/>
    <xf numFmtId="0" fontId="4" fillId="0" borderId="11" xfId="0" applyFont="1" applyBorder="1" applyAlignment="1">
      <alignment horizontal="center" vertical="center"/>
    </xf>
    <xf numFmtId="0" fontId="22" fillId="0" borderId="0" xfId="0" applyFont="1" applyAlignment="1">
      <alignment vertical="center"/>
    </xf>
    <xf numFmtId="0" fontId="4" fillId="0" borderId="18" xfId="0" applyFont="1" applyBorder="1" applyAlignment="1">
      <alignment horizontal="center"/>
    </xf>
    <xf numFmtId="0" fontId="4" fillId="0" borderId="18" xfId="0" applyFont="1" applyBorder="1"/>
    <xf numFmtId="164" fontId="4" fillId="0" borderId="18" xfId="1" applyNumberFormat="1" applyFont="1" applyBorder="1" applyAlignment="1">
      <alignment horizontal="right"/>
    </xf>
    <xf numFmtId="0" fontId="19" fillId="0" borderId="0" xfId="0" applyFont="1"/>
    <xf numFmtId="0" fontId="4" fillId="0" borderId="13" xfId="0" applyFont="1" applyBorder="1" applyAlignment="1">
      <alignment horizontal="center"/>
    </xf>
    <xf numFmtId="0" fontId="4" fillId="0" borderId="13" xfId="0" applyFont="1" applyBorder="1"/>
    <xf numFmtId="164" fontId="4" fillId="0" borderId="13" xfId="1" applyNumberFormat="1" applyFont="1" applyBorder="1" applyAlignment="1">
      <alignment horizontal="right"/>
    </xf>
    <xf numFmtId="0" fontId="5" fillId="0" borderId="13" xfId="0" applyFont="1" applyBorder="1" applyAlignment="1">
      <alignment horizontal="center"/>
    </xf>
    <xf numFmtId="0" fontId="5" fillId="0" borderId="13" xfId="0" applyFont="1" applyBorder="1"/>
    <xf numFmtId="164" fontId="5" fillId="0" borderId="13" xfId="1" applyNumberFormat="1" applyFont="1" applyBorder="1" applyAlignment="1">
      <alignment horizontal="right"/>
    </xf>
    <xf numFmtId="0" fontId="18" fillId="0" borderId="0" xfId="0" applyFont="1"/>
    <xf numFmtId="0" fontId="5" fillId="0" borderId="13" xfId="0" quotePrefix="1" applyFont="1" applyBorder="1" applyAlignment="1">
      <alignment horizontal="center"/>
    </xf>
    <xf numFmtId="165" fontId="5" fillId="0" borderId="13" xfId="8" applyNumberFormat="1" applyFont="1" applyBorder="1" applyAlignment="1">
      <alignment vertical="center" wrapText="1"/>
    </xf>
    <xf numFmtId="0" fontId="5" fillId="0" borderId="13" xfId="0" applyFont="1" applyBorder="1" applyAlignment="1">
      <alignment horizontal="center" vertical="center"/>
    </xf>
    <xf numFmtId="0" fontId="5" fillId="0" borderId="13" xfId="0" applyFont="1" applyBorder="1" applyAlignment="1">
      <alignment horizontal="left" vertical="center" wrapText="1"/>
    </xf>
    <xf numFmtId="0" fontId="4" fillId="0" borderId="20" xfId="0" applyFont="1" applyBorder="1" applyAlignment="1">
      <alignment horizontal="center"/>
    </xf>
    <xf numFmtId="0" fontId="4" fillId="0" borderId="20" xfId="0" applyFont="1" applyBorder="1"/>
    <xf numFmtId="164" fontId="4" fillId="0" borderId="20" xfId="1" applyNumberFormat="1" applyFont="1" applyBorder="1" applyAlignment="1">
      <alignment horizontal="right"/>
    </xf>
    <xf numFmtId="0" fontId="5" fillId="0" borderId="19" xfId="0" applyFont="1" applyBorder="1"/>
    <xf numFmtId="164" fontId="5" fillId="0" borderId="19" xfId="1" applyNumberFormat="1" applyFont="1" applyBorder="1" applyAlignment="1">
      <alignment horizontal="right"/>
    </xf>
    <xf numFmtId="0" fontId="24" fillId="0" borderId="0" xfId="0" applyFont="1"/>
    <xf numFmtId="0" fontId="19" fillId="0" borderId="0" xfId="0" applyFont="1" applyAlignment="1">
      <alignment horizontal="right"/>
    </xf>
    <xf numFmtId="0" fontId="21" fillId="0" borderId="0" xfId="0" applyFont="1" applyAlignment="1">
      <alignment horizontal="right"/>
    </xf>
    <xf numFmtId="0" fontId="4" fillId="0" borderId="11" xfId="0" quotePrefix="1"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wrapText="1"/>
    </xf>
    <xf numFmtId="164" fontId="4" fillId="0" borderId="18" xfId="1" applyNumberFormat="1" applyFont="1" applyBorder="1" applyAlignment="1">
      <alignment vertical="center"/>
    </xf>
    <xf numFmtId="164" fontId="5" fillId="0" borderId="18" xfId="1" applyNumberFormat="1"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wrapText="1"/>
    </xf>
    <xf numFmtId="164" fontId="4" fillId="0" borderId="13" xfId="1" applyNumberFormat="1" applyFont="1" applyBorder="1" applyAlignment="1">
      <alignment vertical="center"/>
    </xf>
    <xf numFmtId="164" fontId="5" fillId="0" borderId="13" xfId="1" applyNumberFormat="1"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left" vertical="center" wrapText="1"/>
    </xf>
    <xf numFmtId="164" fontId="5" fillId="0" borderId="19" xfId="1" applyNumberFormat="1" applyFont="1" applyBorder="1" applyAlignment="1">
      <alignment vertical="center"/>
    </xf>
    <xf numFmtId="0" fontId="21" fillId="0" borderId="0" xfId="9" applyFont="1"/>
    <xf numFmtId="0" fontId="19" fillId="0" borderId="0" xfId="9" applyFont="1"/>
    <xf numFmtId="0" fontId="5" fillId="0" borderId="0" xfId="9" applyFont="1"/>
    <xf numFmtId="0" fontId="22" fillId="0" borderId="11" xfId="9" applyFont="1" applyBorder="1" applyAlignment="1">
      <alignment horizontal="center" vertical="center"/>
    </xf>
    <xf numFmtId="0" fontId="13" fillId="0" borderId="11" xfId="9" applyFont="1" applyBorder="1" applyAlignment="1">
      <alignment horizontal="center" vertical="center"/>
    </xf>
    <xf numFmtId="0" fontId="22" fillId="0" borderId="0" xfId="9" applyFont="1" applyAlignment="1">
      <alignment vertical="center"/>
    </xf>
    <xf numFmtId="0" fontId="18" fillId="0" borderId="0" xfId="9" applyFont="1"/>
    <xf numFmtId="0" fontId="5" fillId="0" borderId="13" xfId="9" applyFont="1" applyBorder="1" applyAlignment="1">
      <alignment vertical="center"/>
    </xf>
    <xf numFmtId="1" fontId="19" fillId="0" borderId="0" xfId="3" applyNumberFormat="1" applyFont="1" applyAlignment="1">
      <alignment vertical="center"/>
    </xf>
    <xf numFmtId="1" fontId="19" fillId="0" borderId="0" xfId="3" applyNumberFormat="1" applyFont="1" applyAlignment="1">
      <alignment horizontal="right" vertical="center"/>
    </xf>
    <xf numFmtId="1" fontId="19" fillId="0" borderId="0" xfId="3" applyNumberFormat="1" applyFont="1" applyAlignment="1">
      <alignment horizontal="center" vertical="center" wrapText="1"/>
    </xf>
    <xf numFmtId="1" fontId="19" fillId="0" borderId="0" xfId="3" applyNumberFormat="1" applyFont="1" applyAlignment="1">
      <alignment vertical="center" wrapText="1"/>
    </xf>
    <xf numFmtId="1" fontId="19" fillId="0" borderId="0" xfId="3" applyNumberFormat="1" applyFont="1" applyAlignment="1">
      <alignment horizontal="center" vertical="center"/>
    </xf>
    <xf numFmtId="3" fontId="19" fillId="0" borderId="0" xfId="3" applyNumberFormat="1" applyFont="1" applyAlignment="1">
      <alignment vertical="center" wrapText="1"/>
    </xf>
    <xf numFmtId="164" fontId="19" fillId="0" borderId="19" xfId="1" quotePrefix="1" applyNumberFormat="1" applyFont="1" applyFill="1" applyBorder="1" applyAlignment="1">
      <alignment horizontal="center" vertical="center" wrapText="1"/>
    </xf>
    <xf numFmtId="164" fontId="19" fillId="0" borderId="19" xfId="1" applyNumberFormat="1" applyFont="1" applyFill="1" applyBorder="1" applyAlignment="1">
      <alignment horizontal="right" vertical="center"/>
    </xf>
    <xf numFmtId="1" fontId="19" fillId="0" borderId="19" xfId="3" applyNumberFormat="1" applyFont="1" applyBorder="1" applyAlignment="1">
      <alignment vertical="center"/>
    </xf>
    <xf numFmtId="49" fontId="19" fillId="0" borderId="19" xfId="3" applyNumberFormat="1" applyFont="1" applyBorder="1" applyAlignment="1">
      <alignment horizontal="center" vertical="center"/>
    </xf>
    <xf numFmtId="1" fontId="19" fillId="0" borderId="13" xfId="3" applyNumberFormat="1" applyFont="1" applyBorder="1" applyAlignment="1">
      <alignment vertical="center"/>
    </xf>
    <xf numFmtId="1" fontId="19" fillId="0" borderId="13" xfId="3" applyNumberFormat="1" applyFont="1" applyBorder="1" applyAlignment="1">
      <alignment horizontal="center" vertical="center" wrapText="1"/>
    </xf>
    <xf numFmtId="3" fontId="19" fillId="0" borderId="13" xfId="3" quotePrefix="1" applyNumberFormat="1" applyFont="1" applyBorder="1" applyAlignment="1">
      <alignment horizontal="center" vertical="center" wrapText="1"/>
    </xf>
    <xf numFmtId="49" fontId="19" fillId="0" borderId="13" xfId="3" applyNumberFormat="1" applyFont="1" applyBorder="1" applyAlignment="1">
      <alignment horizontal="center" vertical="center"/>
    </xf>
    <xf numFmtId="1" fontId="19" fillId="0" borderId="13" xfId="3" applyNumberFormat="1" applyFont="1" applyBorder="1" applyAlignment="1">
      <alignment horizontal="center" vertical="center"/>
    </xf>
    <xf numFmtId="3" fontId="28" fillId="0" borderId="0" xfId="3" applyNumberFormat="1" applyFont="1" applyAlignment="1">
      <alignment vertical="center" wrapText="1"/>
    </xf>
    <xf numFmtId="164" fontId="28" fillId="0" borderId="13" xfId="1" quotePrefix="1" applyNumberFormat="1" applyFont="1" applyFill="1" applyBorder="1" applyAlignment="1">
      <alignment horizontal="center" vertical="center" wrapText="1"/>
    </xf>
    <xf numFmtId="164" fontId="28" fillId="0" borderId="13" xfId="1" applyNumberFormat="1" applyFont="1" applyFill="1" applyBorder="1" applyAlignment="1">
      <alignment horizontal="right" vertical="center"/>
    </xf>
    <xf numFmtId="1" fontId="28" fillId="0" borderId="13" xfId="3" applyNumberFormat="1" applyFont="1" applyBorder="1" applyAlignment="1">
      <alignment horizontal="center" vertical="center" wrapText="1"/>
    </xf>
    <xf numFmtId="3" fontId="28" fillId="0" borderId="13" xfId="3" applyNumberFormat="1" applyFont="1" applyBorder="1" applyAlignment="1">
      <alignment horizontal="center" vertical="center" wrapText="1"/>
    </xf>
    <xf numFmtId="1" fontId="28" fillId="0" borderId="13" xfId="3" applyNumberFormat="1" applyFont="1" applyBorder="1" applyAlignment="1">
      <alignment vertical="center" wrapText="1"/>
    </xf>
    <xf numFmtId="0" fontId="28" fillId="0" borderId="13" xfId="0" applyFont="1" applyBorder="1" applyAlignment="1">
      <alignment horizontal="center" vertical="center" wrapText="1"/>
    </xf>
    <xf numFmtId="3" fontId="27" fillId="0" borderId="13" xfId="1" applyNumberFormat="1" applyFont="1" applyFill="1" applyBorder="1" applyAlignment="1">
      <alignment horizontal="right" vertical="center" wrapText="1"/>
    </xf>
    <xf numFmtId="1" fontId="19" fillId="0" borderId="13" xfId="3" applyNumberFormat="1" applyFont="1" applyBorder="1" applyAlignment="1">
      <alignment horizontal="left" vertical="center" wrapText="1"/>
    </xf>
    <xf numFmtId="3" fontId="27" fillId="0" borderId="13" xfId="11" applyNumberFormat="1" applyFont="1" applyFill="1" applyBorder="1" applyAlignment="1">
      <alignment horizontal="right" vertical="center"/>
    </xf>
    <xf numFmtId="3" fontId="17" fillId="0" borderId="0" xfId="3" applyNumberFormat="1" applyFont="1" applyAlignment="1">
      <alignment vertical="center" wrapText="1"/>
    </xf>
    <xf numFmtId="164" fontId="17" fillId="0" borderId="13" xfId="1" applyNumberFormat="1" applyFont="1" applyFill="1" applyBorder="1" applyAlignment="1">
      <alignment horizontal="right" vertical="center"/>
    </xf>
    <xf numFmtId="3" fontId="21" fillId="2" borderId="13" xfId="1" applyNumberFormat="1" applyFont="1" applyFill="1" applyBorder="1" applyAlignment="1">
      <alignment horizontal="right" vertical="center"/>
    </xf>
    <xf numFmtId="3" fontId="28" fillId="0" borderId="13" xfId="3" quotePrefix="1" applyNumberFormat="1" applyFont="1" applyBorder="1" applyAlignment="1">
      <alignment horizontal="center" vertical="center" wrapText="1"/>
    </xf>
    <xf numFmtId="1" fontId="28" fillId="0" borderId="13" xfId="3" applyNumberFormat="1" applyFont="1" applyBorder="1" applyAlignment="1">
      <alignment horizontal="left" vertical="center" wrapText="1"/>
    </xf>
    <xf numFmtId="49" fontId="28" fillId="0" borderId="13" xfId="3" applyNumberFormat="1" applyFont="1" applyBorder="1" applyAlignment="1">
      <alignment horizontal="center" vertical="center"/>
    </xf>
    <xf numFmtId="3" fontId="27" fillId="0" borderId="13" xfId="12" applyNumberFormat="1" applyFont="1" applyFill="1" applyBorder="1" applyAlignment="1">
      <alignment horizontal="right" vertical="center" wrapText="1"/>
    </xf>
    <xf numFmtId="1" fontId="17" fillId="0" borderId="13" xfId="3" applyNumberFormat="1" applyFont="1" applyBorder="1" applyAlignment="1">
      <alignment horizontal="center" vertical="center" wrapText="1"/>
    </xf>
    <xf numFmtId="3" fontId="29" fillId="0" borderId="0" xfId="3" applyNumberFormat="1" applyFont="1" applyAlignment="1">
      <alignment horizontal="center" vertical="center" wrapText="1"/>
    </xf>
    <xf numFmtId="3" fontId="19" fillId="0" borderId="11" xfId="3" quotePrefix="1" applyNumberFormat="1" applyFont="1" applyBorder="1" applyAlignment="1">
      <alignment horizontal="center" vertical="center" wrapText="1"/>
    </xf>
    <xf numFmtId="49" fontId="28" fillId="0" borderId="18" xfId="3" applyNumberFormat="1" applyFont="1" applyBorder="1" applyAlignment="1">
      <alignment horizontal="center" vertical="center"/>
    </xf>
    <xf numFmtId="1" fontId="28" fillId="0" borderId="18" xfId="3" applyNumberFormat="1" applyFont="1" applyBorder="1" applyAlignment="1">
      <alignment horizontal="left" vertical="center" wrapText="1"/>
    </xf>
    <xf numFmtId="1" fontId="28" fillId="0" borderId="18" xfId="3" applyNumberFormat="1" applyFont="1" applyBorder="1" applyAlignment="1">
      <alignment horizontal="center" vertical="center" wrapText="1"/>
    </xf>
    <xf numFmtId="3" fontId="28" fillId="0" borderId="18" xfId="3" quotePrefix="1" applyNumberFormat="1" applyFont="1" applyBorder="1" applyAlignment="1">
      <alignment horizontal="center" vertical="center" wrapText="1"/>
    </xf>
    <xf numFmtId="164" fontId="28" fillId="0" borderId="18" xfId="1" applyNumberFormat="1" applyFont="1" applyFill="1" applyBorder="1" applyAlignment="1">
      <alignment horizontal="right" vertical="center"/>
    </xf>
    <xf numFmtId="3" fontId="17" fillId="0" borderId="11" xfId="3" quotePrefix="1" applyNumberFormat="1" applyFont="1" applyBorder="1" applyAlignment="1">
      <alignment horizontal="center" vertical="center" wrapText="1"/>
    </xf>
    <xf numFmtId="164" fontId="17" fillId="0" borderId="11" xfId="1" quotePrefix="1"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xf>
    <xf numFmtId="3" fontId="17" fillId="0" borderId="11" xfId="3" applyNumberFormat="1" applyFont="1" applyBorder="1" applyAlignment="1">
      <alignment horizontal="center" vertical="center" wrapText="1"/>
    </xf>
    <xf numFmtId="3" fontId="17" fillId="0" borderId="0" xfId="3" applyNumberFormat="1" applyFont="1" applyAlignment="1">
      <alignment horizontal="center" vertical="center" wrapText="1"/>
    </xf>
    <xf numFmtId="0" fontId="21" fillId="0" borderId="0" xfId="0" applyFont="1" applyAlignment="1">
      <alignment horizontal="centerContinuous"/>
    </xf>
    <xf numFmtId="0" fontId="17" fillId="0" borderId="0" xfId="0" applyFont="1" applyAlignment="1">
      <alignment horizontal="centerContinuous"/>
    </xf>
    <xf numFmtId="0" fontId="21" fillId="0" borderId="0" xfId="0" applyFont="1" applyAlignment="1"/>
    <xf numFmtId="0" fontId="18" fillId="0" borderId="0" xfId="0" applyFont="1" applyAlignment="1">
      <alignment horizontal="left"/>
    </xf>
    <xf numFmtId="0" fontId="19" fillId="0" borderId="0" xfId="0" applyFont="1" applyAlignment="1"/>
    <xf numFmtId="0" fontId="18" fillId="0" borderId="0" xfId="0" applyFont="1" applyAlignment="1">
      <alignment horizontal="center"/>
    </xf>
    <xf numFmtId="0" fontId="5" fillId="0" borderId="0" xfId="0" applyFont="1" applyAlignment="1"/>
    <xf numFmtId="0" fontId="17" fillId="0" borderId="0" xfId="0" applyFont="1" applyAlignment="1"/>
    <xf numFmtId="0" fontId="18" fillId="0" borderId="0" xfId="0" applyFont="1" applyAlignment="1"/>
    <xf numFmtId="0" fontId="17" fillId="0" borderId="0" xfId="0" applyFont="1" applyAlignment="1">
      <alignment horizontal="right"/>
    </xf>
    <xf numFmtId="0" fontId="14" fillId="0" borderId="0" xfId="13" applyFont="1" applyAlignment="1">
      <alignment horizontal="centerContinuous"/>
    </xf>
    <xf numFmtId="0" fontId="21" fillId="0" borderId="0" xfId="13" applyFont="1" applyAlignment="1">
      <alignment horizontal="centerContinuous"/>
    </xf>
    <xf numFmtId="0" fontId="17" fillId="0" borderId="0" xfId="13" applyFont="1" applyAlignment="1">
      <alignment horizontal="centerContinuous"/>
    </xf>
    <xf numFmtId="0" fontId="21" fillId="0" borderId="0" xfId="13" applyFont="1" applyAlignment="1"/>
    <xf numFmtId="0" fontId="18" fillId="0" borderId="0" xfId="13" applyFont="1" applyAlignment="1">
      <alignment horizontal="left"/>
    </xf>
    <xf numFmtId="0" fontId="19" fillId="0" borderId="0" xfId="13" applyFont="1" applyAlignment="1"/>
    <xf numFmtId="0" fontId="18" fillId="0" borderId="0" xfId="13" applyFont="1" applyAlignment="1">
      <alignment horizontal="center"/>
    </xf>
    <xf numFmtId="0" fontId="18" fillId="0" borderId="0" xfId="13" applyFont="1" applyAlignment="1">
      <alignment horizontal="right"/>
    </xf>
    <xf numFmtId="0" fontId="5" fillId="0" borderId="0" xfId="13" applyFont="1" applyAlignment="1"/>
    <xf numFmtId="0" fontId="22" fillId="0" borderId="11" xfId="13" applyFont="1" applyBorder="1" applyAlignment="1">
      <alignment horizontal="center" vertical="center"/>
    </xf>
    <xf numFmtId="0" fontId="22" fillId="0" borderId="11" xfId="13" quotePrefix="1" applyFont="1" applyBorder="1" applyAlignment="1">
      <alignment horizontal="center" vertical="center"/>
    </xf>
    <xf numFmtId="0" fontId="22" fillId="0" borderId="0" xfId="13" applyFont="1" applyAlignment="1">
      <alignment vertical="center"/>
    </xf>
    <xf numFmtId="0" fontId="17" fillId="0" borderId="11" xfId="13" applyFont="1" applyBorder="1" applyAlignment="1">
      <alignment horizontal="center"/>
    </xf>
    <xf numFmtId="0" fontId="17" fillId="0" borderId="11" xfId="13" applyFont="1" applyBorder="1" applyAlignment="1"/>
    <xf numFmtId="164" fontId="17" fillId="0" borderId="11" xfId="14" applyNumberFormat="1" applyFont="1" applyBorder="1" applyAlignment="1"/>
    <xf numFmtId="0" fontId="17" fillId="0" borderId="0" xfId="13" applyFont="1" applyAlignment="1"/>
    <xf numFmtId="0" fontId="19" fillId="0" borderId="18" xfId="13" applyFont="1" applyBorder="1" applyAlignment="1">
      <alignment horizontal="center"/>
    </xf>
    <xf numFmtId="0" fontId="19" fillId="0" borderId="18" xfId="13" applyFont="1" applyBorder="1" applyAlignment="1"/>
    <xf numFmtId="164" fontId="19" fillId="0" borderId="18" xfId="14" applyNumberFormat="1" applyFont="1" applyBorder="1" applyAlignment="1"/>
    <xf numFmtId="0" fontId="19" fillId="0" borderId="13" xfId="13" applyFont="1" applyBorder="1" applyAlignment="1">
      <alignment horizontal="center"/>
    </xf>
    <xf numFmtId="0" fontId="19" fillId="0" borderId="13" xfId="13" applyFont="1" applyBorder="1" applyAlignment="1"/>
    <xf numFmtId="164" fontId="19" fillId="0" borderId="13" xfId="14" applyNumberFormat="1" applyFont="1" applyBorder="1" applyAlignment="1"/>
    <xf numFmtId="0" fontId="19" fillId="0" borderId="20" xfId="13" applyFont="1" applyBorder="1" applyAlignment="1"/>
    <xf numFmtId="164" fontId="19" fillId="0" borderId="20" xfId="14" applyNumberFormat="1" applyFont="1" applyBorder="1" applyAlignment="1"/>
    <xf numFmtId="0" fontId="19" fillId="0" borderId="19" xfId="13" applyFont="1" applyBorder="1" applyAlignment="1"/>
    <xf numFmtId="164" fontId="19" fillId="0" borderId="19" xfId="14" applyNumberFormat="1" applyFont="1" applyBorder="1" applyAlignment="1"/>
    <xf numFmtId="0" fontId="18" fillId="0" borderId="0" xfId="13" applyFont="1" applyAlignment="1"/>
    <xf numFmtId="0" fontId="17" fillId="0" borderId="0" xfId="13" applyFont="1" applyAlignment="1">
      <alignment horizontal="center"/>
    </xf>
    <xf numFmtId="0" fontId="32" fillId="0" borderId="0" xfId="0" applyFont="1" applyAlignment="1">
      <alignment vertical="center"/>
    </xf>
    <xf numFmtId="0" fontId="14" fillId="0" borderId="0" xfId="15" applyFont="1" applyAlignment="1">
      <alignment horizontal="centerContinuous"/>
    </xf>
    <xf numFmtId="0" fontId="21" fillId="0" borderId="0" xfId="15" applyFont="1" applyAlignment="1">
      <alignment horizontal="centerContinuous"/>
    </xf>
    <xf numFmtId="0" fontId="17" fillId="0" borderId="0" xfId="15" applyFont="1" applyAlignment="1">
      <alignment horizontal="centerContinuous"/>
    </xf>
    <xf numFmtId="0" fontId="21" fillId="0" borderId="0" xfId="15" applyFont="1" applyAlignment="1"/>
    <xf numFmtId="0" fontId="33" fillId="0" borderId="0" xfId="15" applyFont="1" applyAlignment="1">
      <alignment horizontal="centerContinuous"/>
    </xf>
    <xf numFmtId="0" fontId="18" fillId="0" borderId="0" xfId="15" applyFont="1" applyAlignment="1">
      <alignment horizontal="left"/>
    </xf>
    <xf numFmtId="0" fontId="19" fillId="0" borderId="0" xfId="15" applyFont="1" applyAlignment="1"/>
    <xf numFmtId="0" fontId="18" fillId="0" borderId="0" xfId="15" applyFont="1" applyAlignment="1">
      <alignment horizontal="center"/>
    </xf>
    <xf numFmtId="0" fontId="30" fillId="0" borderId="0" xfId="15" applyFont="1" applyAlignment="1">
      <alignment horizontal="center"/>
    </xf>
    <xf numFmtId="0" fontId="30" fillId="0" borderId="0" xfId="15" applyFont="1" applyAlignment="1">
      <alignment horizontal="right"/>
    </xf>
    <xf numFmtId="0" fontId="5" fillId="0" borderId="0" xfId="15" applyFont="1" applyAlignment="1"/>
    <xf numFmtId="0" fontId="22" fillId="0" borderId="11" xfId="15" applyFont="1" applyBorder="1" applyAlignment="1">
      <alignment horizontal="center" vertical="center"/>
    </xf>
    <xf numFmtId="0" fontId="22" fillId="0" borderId="11" xfId="15" quotePrefix="1" applyFont="1" applyBorder="1" applyAlignment="1">
      <alignment horizontal="center" vertical="center"/>
    </xf>
    <xf numFmtId="0" fontId="22" fillId="0" borderId="0" xfId="15" applyFont="1" applyAlignment="1">
      <alignment vertical="center"/>
    </xf>
    <xf numFmtId="0" fontId="17" fillId="0" borderId="18" xfId="15" applyFont="1" applyBorder="1" applyAlignment="1">
      <alignment horizontal="center"/>
    </xf>
    <xf numFmtId="0" fontId="17" fillId="0" borderId="18" xfId="15" applyFont="1" applyBorder="1" applyAlignment="1"/>
    <xf numFmtId="3" fontId="17" fillId="0" borderId="18" xfId="15" applyNumberFormat="1" applyFont="1" applyBorder="1" applyAlignment="1"/>
    <xf numFmtId="0" fontId="19" fillId="0" borderId="13" xfId="15" applyFont="1" applyBorder="1" applyAlignment="1">
      <alignment horizontal="center"/>
    </xf>
    <xf numFmtId="0" fontId="19" fillId="0" borderId="13" xfId="15" applyFont="1" applyBorder="1" applyAlignment="1"/>
    <xf numFmtId="3" fontId="19" fillId="0" borderId="13" xfId="15" applyNumberFormat="1" applyFont="1" applyBorder="1" applyAlignment="1"/>
    <xf numFmtId="0" fontId="17" fillId="0" borderId="0" xfId="15" applyFont="1" applyAlignment="1"/>
    <xf numFmtId="0" fontId="19" fillId="0" borderId="19" xfId="15" applyFont="1" applyBorder="1" applyAlignment="1"/>
    <xf numFmtId="0" fontId="18" fillId="0" borderId="0" xfId="15" applyFont="1" applyAlignment="1"/>
    <xf numFmtId="0" fontId="17" fillId="0" borderId="0" xfId="15" applyFont="1" applyAlignment="1">
      <alignment horizontal="center"/>
    </xf>
    <xf numFmtId="164" fontId="19" fillId="0" borderId="19" xfId="14" applyNumberFormat="1" applyFont="1" applyBorder="1" applyAlignment="1">
      <alignment vertical="center"/>
    </xf>
    <xf numFmtId="0" fontId="19" fillId="0" borderId="19" xfId="9" applyFont="1" applyBorder="1" applyAlignment="1">
      <alignment vertical="center"/>
    </xf>
    <xf numFmtId="164" fontId="19" fillId="0" borderId="13" xfId="14" applyNumberFormat="1" applyFont="1" applyBorder="1" applyAlignment="1">
      <alignment vertical="center"/>
    </xf>
    <xf numFmtId="0" fontId="19" fillId="0" borderId="13" xfId="9" applyFont="1" applyBorder="1" applyAlignment="1">
      <alignment vertical="center"/>
    </xf>
    <xf numFmtId="0" fontId="19" fillId="0" borderId="13" xfId="9" applyFont="1" applyBorder="1" applyAlignment="1">
      <alignment horizontal="center" vertical="center"/>
    </xf>
    <xf numFmtId="0" fontId="19" fillId="0" borderId="13" xfId="15" applyFont="1" applyBorder="1" applyAlignment="1">
      <alignment vertical="center"/>
    </xf>
    <xf numFmtId="164" fontId="17" fillId="0" borderId="18" xfId="14" applyNumberFormat="1" applyFont="1" applyBorder="1" applyAlignment="1">
      <alignment vertical="center"/>
    </xf>
    <xf numFmtId="0" fontId="34" fillId="0" borderId="18" xfId="9" applyFont="1" applyBorder="1" applyAlignment="1">
      <alignment vertical="center"/>
    </xf>
    <xf numFmtId="0" fontId="17" fillId="0" borderId="18" xfId="9" applyFont="1" applyBorder="1" applyAlignment="1">
      <alignment horizontal="center" vertical="center"/>
    </xf>
    <xf numFmtId="0" fontId="18" fillId="0" borderId="0" xfId="9" applyFont="1" applyAlignment="1">
      <alignment horizontal="left"/>
    </xf>
    <xf numFmtId="0" fontId="21" fillId="0" borderId="0" xfId="9" applyFont="1" applyAlignment="1">
      <alignment horizontal="centerContinuous"/>
    </xf>
    <xf numFmtId="0" fontId="17" fillId="0" borderId="0" xfId="9" applyFont="1" applyAlignment="1">
      <alignment horizontal="centerContinuous"/>
    </xf>
    <xf numFmtId="0" fontId="33" fillId="0" borderId="0" xfId="9" applyFont="1" applyAlignment="1">
      <alignment horizontal="centerContinuous"/>
    </xf>
    <xf numFmtId="0" fontId="14" fillId="0" borderId="0" xfId="9" applyFont="1" applyAlignment="1">
      <alignment horizontal="centerContinuous"/>
    </xf>
    <xf numFmtId="0" fontId="17" fillId="0" borderId="0" xfId="9" applyFont="1" applyAlignment="1">
      <alignment horizontal="right"/>
    </xf>
    <xf numFmtId="0" fontId="4" fillId="0" borderId="11" xfId="15" applyFont="1" applyBorder="1" applyAlignment="1">
      <alignment horizontal="center" vertical="center"/>
    </xf>
    <xf numFmtId="0" fontId="4" fillId="0" borderId="18" xfId="15" applyFont="1" applyBorder="1" applyAlignment="1">
      <alignment horizontal="center" vertical="center"/>
    </xf>
    <xf numFmtId="0" fontId="4" fillId="0" borderId="18" xfId="15" applyFont="1" applyBorder="1" applyAlignment="1">
      <alignment vertical="center"/>
    </xf>
    <xf numFmtId="164" fontId="4" fillId="0" borderId="18" xfId="14" applyNumberFormat="1" applyFont="1" applyBorder="1" applyAlignment="1">
      <alignment vertical="center"/>
    </xf>
    <xf numFmtId="0" fontId="5" fillId="0" borderId="13" xfId="15" applyFont="1" applyBorder="1" applyAlignment="1">
      <alignment horizontal="center" vertical="center"/>
    </xf>
    <xf numFmtId="164" fontId="5" fillId="0" borderId="13" xfId="14" applyNumberFormat="1" applyFont="1" applyBorder="1" applyAlignment="1">
      <alignment vertical="center"/>
    </xf>
    <xf numFmtId="0" fontId="5" fillId="0" borderId="19" xfId="15" applyFont="1" applyBorder="1" applyAlignment="1">
      <alignment vertical="center"/>
    </xf>
    <xf numFmtId="0" fontId="24" fillId="0" borderId="0" xfId="15" applyFont="1" applyAlignment="1">
      <alignment horizontal="left"/>
    </xf>
    <xf numFmtId="0" fontId="24" fillId="0" borderId="0" xfId="15" applyFont="1" applyAlignment="1"/>
    <xf numFmtId="0" fontId="17" fillId="0" borderId="0" xfId="15" applyFont="1" applyAlignment="1">
      <alignment horizontal="right"/>
    </xf>
    <xf numFmtId="0" fontId="27" fillId="0" borderId="13" xfId="0" applyFont="1" applyFill="1" applyBorder="1" applyAlignment="1">
      <alignment vertical="center" wrapText="1"/>
    </xf>
    <xf numFmtId="1" fontId="21" fillId="0" borderId="13" xfId="3" applyNumberFormat="1" applyFont="1" applyFill="1" applyBorder="1" applyAlignment="1">
      <alignment horizontal="center" vertical="center" wrapText="1"/>
    </xf>
    <xf numFmtId="0" fontId="21" fillId="0" borderId="13" xfId="16" applyFont="1" applyFill="1" applyBorder="1" applyAlignment="1">
      <alignment horizontal="center" vertical="center" wrapText="1"/>
    </xf>
    <xf numFmtId="1" fontId="21" fillId="0" borderId="13" xfId="3" applyNumberFormat="1" applyFont="1" applyFill="1" applyBorder="1" applyAlignment="1">
      <alignment vertical="center" wrapText="1"/>
    </xf>
    <xf numFmtId="0" fontId="21" fillId="0" borderId="13" xfId="1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3" xfId="4" applyFont="1" applyFill="1" applyBorder="1" applyAlignment="1">
      <alignment horizontal="center" vertical="center" wrapText="1"/>
    </xf>
    <xf numFmtId="3" fontId="21" fillId="0" borderId="13" xfId="11" applyNumberFormat="1" applyFont="1" applyFill="1" applyBorder="1" applyAlignment="1">
      <alignment horizontal="right" vertical="center"/>
    </xf>
    <xf numFmtId="0" fontId="21" fillId="0" borderId="13" xfId="4" applyNumberFormat="1" applyFont="1" applyFill="1" applyBorder="1" applyAlignment="1">
      <alignment horizontal="left" vertical="center" wrapText="1"/>
    </xf>
    <xf numFmtId="3" fontId="21" fillId="0" borderId="13" xfId="12" applyNumberFormat="1" applyFont="1" applyFill="1" applyBorder="1" applyAlignment="1">
      <alignment horizontal="right" vertical="center" wrapText="1"/>
    </xf>
    <xf numFmtId="0" fontId="27" fillId="0" borderId="13" xfId="0" applyFont="1" applyFill="1" applyBorder="1" applyAlignment="1">
      <alignment horizontal="center" vertical="center" wrapText="1"/>
    </xf>
    <xf numFmtId="1" fontId="21" fillId="2" borderId="13" xfId="3" applyNumberFormat="1" applyFont="1" applyFill="1" applyBorder="1" applyAlignment="1">
      <alignment horizontal="center" vertical="center" wrapText="1"/>
    </xf>
    <xf numFmtId="164" fontId="21" fillId="2" borderId="13" xfId="1" applyNumberFormat="1" applyFont="1" applyFill="1" applyBorder="1" applyAlignment="1">
      <alignment horizontal="right" vertical="center"/>
    </xf>
    <xf numFmtId="3" fontId="21" fillId="0" borderId="13" xfId="3" applyNumberFormat="1" applyFont="1" applyFill="1" applyBorder="1" applyAlignment="1">
      <alignment horizontal="center" vertical="center" wrapText="1"/>
    </xf>
    <xf numFmtId="164" fontId="21" fillId="0" borderId="13" xfId="1" applyNumberFormat="1" applyFont="1" applyFill="1" applyBorder="1" applyAlignment="1">
      <alignment horizontal="right" vertical="center"/>
    </xf>
    <xf numFmtId="3" fontId="21" fillId="0" borderId="13" xfId="3" quotePrefix="1" applyNumberFormat="1" applyFont="1" applyFill="1" applyBorder="1" applyAlignment="1">
      <alignment horizontal="left" vertical="center" wrapText="1"/>
    </xf>
    <xf numFmtId="167" fontId="21" fillId="0" borderId="13" xfId="3" applyNumberFormat="1" applyFont="1" applyFill="1" applyBorder="1" applyAlignment="1">
      <alignment horizontal="center" vertical="center" wrapText="1"/>
    </xf>
    <xf numFmtId="1" fontId="27" fillId="0" borderId="13" xfId="3" applyNumberFormat="1" applyFont="1" applyFill="1" applyBorder="1" applyAlignment="1">
      <alignment vertical="center" wrapText="1"/>
    </xf>
    <xf numFmtId="0" fontId="21" fillId="0" borderId="13" xfId="16" applyFont="1" applyFill="1" applyBorder="1" applyAlignment="1">
      <alignment vertical="center" wrapText="1"/>
    </xf>
    <xf numFmtId="3" fontId="21" fillId="0" borderId="13" xfId="1" applyNumberFormat="1" applyFont="1" applyFill="1" applyBorder="1" applyAlignment="1">
      <alignment horizontal="right" vertical="center" wrapText="1"/>
    </xf>
    <xf numFmtId="1" fontId="21" fillId="0" borderId="13" xfId="3" applyNumberFormat="1" applyFont="1" applyFill="1" applyBorder="1" applyAlignment="1">
      <alignment horizontal="left" vertical="center" wrapText="1"/>
    </xf>
    <xf numFmtId="166" fontId="21" fillId="0" borderId="13" xfId="4" applyNumberFormat="1" applyFont="1" applyFill="1" applyBorder="1" applyAlignment="1">
      <alignment horizontal="center" vertical="center" wrapText="1"/>
    </xf>
    <xf numFmtId="1" fontId="5" fillId="0" borderId="0" xfId="3" applyNumberFormat="1" applyFont="1" applyAlignment="1">
      <alignment horizontal="center" vertical="center" wrapText="1"/>
    </xf>
    <xf numFmtId="1" fontId="5" fillId="0" borderId="0" xfId="3" applyNumberFormat="1" applyFont="1" applyAlignment="1">
      <alignment horizontal="right" vertical="center"/>
    </xf>
    <xf numFmtId="1" fontId="5" fillId="0" borderId="0" xfId="3" applyNumberFormat="1" applyFont="1" applyAlignment="1">
      <alignment vertical="center"/>
    </xf>
    <xf numFmtId="1" fontId="10" fillId="0" borderId="12" xfId="3" applyNumberFormat="1" applyFont="1" applyBorder="1" applyAlignment="1">
      <alignment vertical="center"/>
    </xf>
    <xf numFmtId="3" fontId="14" fillId="0" borderId="0" xfId="3" applyNumberFormat="1" applyFont="1" applyAlignment="1">
      <alignment horizontal="center" vertical="center" wrapText="1"/>
    </xf>
    <xf numFmtId="3" fontId="14" fillId="0" borderId="11" xfId="3" applyNumberFormat="1" applyFont="1" applyBorder="1" applyAlignment="1">
      <alignment horizontal="center" vertical="center" wrapText="1"/>
    </xf>
    <xf numFmtId="3" fontId="30" fillId="0" borderId="0" xfId="3" applyNumberFormat="1" applyFont="1" applyAlignment="1">
      <alignment horizontal="center" vertical="center" wrapText="1"/>
    </xf>
    <xf numFmtId="3" fontId="21" fillId="0" borderId="11" xfId="3" applyNumberFormat="1" applyFont="1" applyBorder="1" applyAlignment="1">
      <alignment horizontal="center" vertical="center" wrapText="1"/>
    </xf>
    <xf numFmtId="3" fontId="21" fillId="0" borderId="11" xfId="3" quotePrefix="1" applyNumberFormat="1" applyFont="1" applyBorder="1" applyAlignment="1">
      <alignment horizontal="center" vertical="center" wrapText="1"/>
    </xf>
    <xf numFmtId="3" fontId="21" fillId="0" borderId="0" xfId="3" applyNumberFormat="1" applyFont="1" applyAlignment="1">
      <alignment vertical="center" wrapText="1"/>
    </xf>
    <xf numFmtId="3" fontId="14" fillId="0" borderId="24" xfId="3" applyNumberFormat="1" applyFont="1" applyBorder="1" applyAlignment="1">
      <alignment horizontal="center" vertical="center" wrapText="1"/>
    </xf>
    <xf numFmtId="3" fontId="14" fillId="0" borderId="24" xfId="3" quotePrefix="1" applyNumberFormat="1" applyFont="1" applyBorder="1" applyAlignment="1">
      <alignment horizontal="right" vertical="center" wrapText="1"/>
    </xf>
    <xf numFmtId="3" fontId="14" fillId="0" borderId="24" xfId="3" quotePrefix="1" applyNumberFormat="1" applyFont="1" applyBorder="1" applyAlignment="1">
      <alignment horizontal="center" vertical="center" wrapText="1"/>
    </xf>
    <xf numFmtId="3" fontId="14" fillId="0" borderId="0" xfId="3" applyNumberFormat="1" applyFont="1" applyAlignment="1">
      <alignment vertical="center" wrapText="1"/>
    </xf>
    <xf numFmtId="3" fontId="21" fillId="0" borderId="18" xfId="3" applyNumberFormat="1" applyFont="1" applyBorder="1" applyAlignment="1">
      <alignment horizontal="center" vertical="center" wrapText="1"/>
    </xf>
    <xf numFmtId="0" fontId="21" fillId="0" borderId="13" xfId="7" applyFont="1" applyBorder="1" applyAlignment="1">
      <alignment horizontal="justify" vertical="center" wrapText="1"/>
    </xf>
    <xf numFmtId="3" fontId="21" fillId="0" borderId="18" xfId="3" quotePrefix="1" applyNumberFormat="1" applyFont="1" applyBorder="1" applyAlignment="1">
      <alignment horizontal="right" vertical="center" wrapText="1"/>
    </xf>
    <xf numFmtId="0" fontId="21" fillId="0" borderId="13" xfId="7" applyNumberFormat="1" applyFont="1" applyBorder="1" applyAlignment="1">
      <alignment horizontal="right" vertical="center" wrapText="1"/>
    </xf>
    <xf numFmtId="3" fontId="21" fillId="0" borderId="18" xfId="3" quotePrefix="1" applyNumberFormat="1" applyFont="1" applyBorder="1" applyAlignment="1">
      <alignment horizontal="center" vertical="center" wrapText="1"/>
    </xf>
    <xf numFmtId="0" fontId="21" fillId="0" borderId="13" xfId="7" applyFont="1" applyFill="1" applyBorder="1" applyAlignment="1">
      <alignment horizontal="justify" vertical="center" wrapText="1"/>
    </xf>
    <xf numFmtId="0" fontId="21" fillId="0" borderId="13" xfId="17" applyFont="1" applyFill="1" applyBorder="1" applyAlignment="1">
      <alignment horizontal="left" vertical="center" wrapText="1"/>
    </xf>
    <xf numFmtId="0" fontId="21" fillId="0" borderId="13" xfId="18" applyFont="1" applyFill="1" applyBorder="1" applyAlignment="1">
      <alignment horizontal="left" vertical="center" wrapText="1"/>
    </xf>
    <xf numFmtId="3" fontId="21" fillId="0" borderId="13" xfId="19" applyNumberFormat="1" applyFont="1" applyFill="1" applyBorder="1" applyAlignment="1" applyProtection="1">
      <alignment horizontal="right" vertical="center" wrapText="1"/>
      <protection locked="0"/>
    </xf>
    <xf numFmtId="1" fontId="21" fillId="0" borderId="13" xfId="3" applyNumberFormat="1" applyFont="1" applyBorder="1" applyAlignment="1">
      <alignment horizontal="right" vertical="center"/>
    </xf>
    <xf numFmtId="1" fontId="21" fillId="0" borderId="13" xfId="3" applyNumberFormat="1" applyFont="1" applyBorder="1" applyAlignment="1">
      <alignment vertical="center"/>
    </xf>
    <xf numFmtId="1" fontId="21" fillId="0" borderId="0" xfId="3" applyNumberFormat="1" applyFont="1" applyAlignment="1">
      <alignment vertical="center"/>
    </xf>
    <xf numFmtId="0" fontId="21" fillId="0" borderId="13" xfId="20" applyFont="1" applyBorder="1" applyAlignment="1">
      <alignment vertical="center" wrapText="1"/>
    </xf>
    <xf numFmtId="3" fontId="21" fillId="0" borderId="19" xfId="3" applyNumberFormat="1" applyFont="1" applyBorder="1" applyAlignment="1">
      <alignment horizontal="center" vertical="center" wrapText="1"/>
    </xf>
    <xf numFmtId="0" fontId="21" fillId="0" borderId="19" xfId="20" applyFont="1" applyBorder="1" applyAlignment="1">
      <alignment vertical="center" wrapText="1"/>
    </xf>
    <xf numFmtId="3" fontId="21" fillId="0" borderId="19" xfId="3" quotePrefix="1" applyNumberFormat="1" applyFont="1" applyBorder="1" applyAlignment="1">
      <alignment horizontal="right" vertical="center" wrapText="1"/>
    </xf>
    <xf numFmtId="3" fontId="21" fillId="0" borderId="19" xfId="19" applyNumberFormat="1" applyFont="1" applyFill="1" applyBorder="1" applyAlignment="1" applyProtection="1">
      <alignment horizontal="right" vertical="center" wrapText="1"/>
      <protection locked="0"/>
    </xf>
    <xf numFmtId="1" fontId="21" fillId="0" borderId="19" xfId="3" applyNumberFormat="1" applyFont="1" applyBorder="1" applyAlignment="1">
      <alignment horizontal="right" vertical="center"/>
    </xf>
    <xf numFmtId="1" fontId="21" fillId="0" borderId="19" xfId="3" applyNumberFormat="1" applyFont="1" applyBorder="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right" vertical="center"/>
    </xf>
    <xf numFmtId="0" fontId="1" fillId="0" borderId="0" xfId="0" applyFont="1" applyAlignment="1">
      <alignment horizontal="center"/>
    </xf>
    <xf numFmtId="0" fontId="8" fillId="0" borderId="0" xfId="0" applyFont="1" applyAlignment="1">
      <alignment horizontal="center"/>
    </xf>
    <xf numFmtId="0" fontId="3" fillId="0" borderId="0" xfId="0" applyFont="1" applyBorder="1" applyAlignment="1">
      <alignment horizontal="right"/>
    </xf>
    <xf numFmtId="0" fontId="7" fillId="0" borderId="0" xfId="0" applyFont="1" applyAlignment="1">
      <alignment horizontal="right" vertical="center"/>
    </xf>
    <xf numFmtId="0" fontId="4" fillId="0" borderId="1"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3" fillId="0" borderId="7" xfId="0" applyFont="1" applyBorder="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17" fillId="0" borderId="0" xfId="0" applyFont="1" applyAlignment="1">
      <alignment horizontal="right"/>
    </xf>
    <xf numFmtId="0" fontId="17" fillId="0" borderId="0" xfId="0" applyFont="1" applyAlignment="1">
      <alignment horizontal="center"/>
    </xf>
    <xf numFmtId="0" fontId="10" fillId="0" borderId="0" xfId="0" applyFont="1" applyAlignment="1">
      <alignment horizontal="center"/>
    </xf>
    <xf numFmtId="0" fontId="30" fillId="0" borderId="0" xfId="0" applyFont="1" applyBorder="1" applyAlignment="1">
      <alignment horizontal="right"/>
    </xf>
    <xf numFmtId="0" fontId="4" fillId="0" borderId="0" xfId="15" applyFont="1" applyAlignment="1">
      <alignment horizontal="center"/>
    </xf>
    <xf numFmtId="0" fontId="4" fillId="0" borderId="11" xfId="15" applyFont="1" applyBorder="1" applyAlignment="1">
      <alignment horizontal="center" vertical="center" wrapText="1"/>
    </xf>
    <xf numFmtId="0" fontId="4" fillId="0" borderId="11" xfId="15" applyFont="1" applyBorder="1" applyAlignment="1">
      <alignment horizontal="center" vertical="center"/>
    </xf>
    <xf numFmtId="0" fontId="4" fillId="0" borderId="15" xfId="15" applyFont="1" applyBorder="1" applyAlignment="1">
      <alignment horizontal="center" vertical="center"/>
    </xf>
    <xf numFmtId="0" fontId="4" fillId="0" borderId="16" xfId="15" applyFont="1" applyBorder="1" applyAlignment="1">
      <alignment horizontal="center" vertical="center"/>
    </xf>
    <xf numFmtId="0" fontId="4" fillId="0" borderId="17" xfId="15" applyFont="1" applyBorder="1" applyAlignment="1">
      <alignment horizontal="center" vertical="center"/>
    </xf>
    <xf numFmtId="0" fontId="10" fillId="0" borderId="0" xfId="15" applyFont="1" applyAlignment="1">
      <alignment horizontal="center"/>
    </xf>
    <xf numFmtId="0" fontId="17" fillId="0" borderId="11" xfId="13" applyFont="1" applyBorder="1" applyAlignment="1">
      <alignment horizontal="center" vertical="center" wrapText="1"/>
    </xf>
    <xf numFmtId="0" fontId="4" fillId="0" borderId="0" xfId="13" applyFont="1" applyAlignment="1">
      <alignment horizontal="center"/>
    </xf>
    <xf numFmtId="0" fontId="17" fillId="0" borderId="0" xfId="13" applyFont="1" applyAlignment="1">
      <alignment horizontal="center"/>
    </xf>
    <xf numFmtId="0" fontId="10" fillId="0" borderId="0" xfId="13" applyFont="1" applyAlignment="1">
      <alignment horizontal="center"/>
    </xf>
    <xf numFmtId="0" fontId="17" fillId="0" borderId="11" xfId="13" applyFont="1" applyBorder="1" applyAlignment="1">
      <alignment horizontal="center" vertical="center"/>
    </xf>
    <xf numFmtId="0" fontId="14" fillId="0" borderId="11" xfId="9" applyFont="1" applyBorder="1" applyAlignment="1">
      <alignment horizontal="center" vertical="center" wrapText="1"/>
    </xf>
    <xf numFmtId="0" fontId="4" fillId="0" borderId="0" xfId="9" applyFont="1" applyAlignment="1">
      <alignment horizontal="right"/>
    </xf>
    <xf numFmtId="0" fontId="10" fillId="0" borderId="0" xfId="9" applyFont="1" applyAlignment="1">
      <alignment horizontal="center"/>
    </xf>
    <xf numFmtId="0" fontId="30" fillId="0" borderId="0" xfId="9" applyFont="1" applyBorder="1" applyAlignment="1">
      <alignment horizontal="right"/>
    </xf>
    <xf numFmtId="0" fontId="14" fillId="0" borderId="11" xfId="9" applyFont="1" applyBorder="1" applyAlignment="1">
      <alignment horizontal="center" vertical="center"/>
    </xf>
    <xf numFmtId="0" fontId="26" fillId="0" borderId="11" xfId="15" applyFont="1" applyBorder="1" applyAlignment="1"/>
    <xf numFmtId="0" fontId="4" fillId="0" borderId="0" xfId="15" applyFont="1" applyAlignment="1">
      <alignment horizontal="right"/>
    </xf>
    <xf numFmtId="0" fontId="17" fillId="0" borderId="0" xfId="15" applyFont="1" applyAlignment="1">
      <alignment horizontal="center"/>
    </xf>
    <xf numFmtId="0" fontId="18" fillId="0" borderId="0" xfId="15" applyFont="1" applyAlignment="1">
      <alignment horizontal="right"/>
    </xf>
    <xf numFmtId="3" fontId="14" fillId="0" borderId="11" xfId="3" applyNumberFormat="1" applyFont="1" applyBorder="1" applyAlignment="1">
      <alignment horizontal="center" vertical="center" wrapText="1"/>
    </xf>
    <xf numFmtId="3" fontId="14" fillId="0" borderId="21" xfId="3" applyNumberFormat="1" applyFont="1" applyBorder="1" applyAlignment="1">
      <alignment horizontal="center" vertical="center" wrapText="1"/>
    </xf>
    <xf numFmtId="3" fontId="14" fillId="0" borderId="23" xfId="3" applyNumberFormat="1" applyFont="1" applyBorder="1" applyAlignment="1">
      <alignment horizontal="center" vertical="center" wrapText="1"/>
    </xf>
    <xf numFmtId="3" fontId="14" fillId="0" borderId="22" xfId="3" applyNumberFormat="1" applyFont="1" applyBorder="1" applyAlignment="1">
      <alignment horizontal="center" vertical="center" wrapText="1"/>
    </xf>
    <xf numFmtId="1" fontId="30" fillId="0" borderId="12" xfId="3" applyNumberFormat="1" applyFont="1" applyBorder="1" applyAlignment="1">
      <alignment horizontal="right" vertical="center"/>
    </xf>
    <xf numFmtId="3" fontId="14" fillId="0" borderId="15" xfId="3" applyNumberFormat="1" applyFont="1" applyBorder="1" applyAlignment="1">
      <alignment horizontal="center" vertical="center" wrapText="1"/>
    </xf>
    <xf numFmtId="3" fontId="14" fillId="0" borderId="16" xfId="3" applyNumberFormat="1" applyFont="1" applyBorder="1" applyAlignment="1">
      <alignment horizontal="center" vertical="center" wrapText="1"/>
    </xf>
    <xf numFmtId="3" fontId="14" fillId="0" borderId="17" xfId="3" applyNumberFormat="1" applyFont="1" applyBorder="1" applyAlignment="1">
      <alignment horizontal="center" vertical="center" wrapText="1"/>
    </xf>
    <xf numFmtId="3" fontId="14" fillId="0" borderId="0" xfId="3" applyNumberFormat="1" applyFont="1" applyAlignment="1">
      <alignment horizontal="center" vertical="center" wrapText="1"/>
    </xf>
    <xf numFmtId="0" fontId="6" fillId="0" borderId="0" xfId="0" applyFont="1" applyAlignment="1">
      <alignment horizontal="center" vertical="center"/>
    </xf>
    <xf numFmtId="1" fontId="4" fillId="0" borderId="0" xfId="3" applyNumberFormat="1" applyFont="1" applyAlignment="1">
      <alignment horizontal="center" vertical="center"/>
    </xf>
    <xf numFmtId="1" fontId="4" fillId="0" borderId="0" xfId="3" applyNumberFormat="1" applyFont="1" applyAlignment="1">
      <alignment horizontal="center" vertical="center" wrapText="1"/>
    </xf>
    <xf numFmtId="1" fontId="10" fillId="0" borderId="0" xfId="3" applyNumberFormat="1" applyFont="1" applyAlignment="1">
      <alignment horizontal="center" vertical="center" wrapText="1"/>
    </xf>
    <xf numFmtId="3" fontId="17" fillId="0" borderId="0" xfId="3" applyNumberFormat="1" applyFont="1" applyAlignment="1">
      <alignment horizontal="center" vertical="center" wrapText="1"/>
    </xf>
    <xf numFmtId="3" fontId="17" fillId="0" borderId="11" xfId="3" applyNumberFormat="1" applyFont="1" applyBorder="1" applyAlignment="1">
      <alignment horizontal="center" vertical="center" wrapText="1"/>
    </xf>
    <xf numFmtId="1" fontId="17" fillId="0" borderId="0" xfId="3" applyNumberFormat="1" applyFont="1" applyAlignment="1">
      <alignment horizontal="center" vertical="center"/>
    </xf>
    <xf numFmtId="0" fontId="32" fillId="0" borderId="0" xfId="0" applyFont="1" applyAlignment="1">
      <alignment horizontal="center" vertical="center"/>
    </xf>
    <xf numFmtId="1" fontId="17" fillId="0" borderId="0" xfId="3" applyNumberFormat="1" applyFont="1" applyAlignment="1">
      <alignment horizontal="center" vertical="center" wrapText="1"/>
    </xf>
    <xf numFmtId="1" fontId="18" fillId="0" borderId="0" xfId="3" applyNumberFormat="1" applyFont="1" applyAlignment="1">
      <alignment horizontal="center" vertical="center" wrapText="1"/>
    </xf>
    <xf numFmtId="1" fontId="18" fillId="0" borderId="12" xfId="3" applyNumberFormat="1" applyFont="1" applyBorder="1" applyAlignment="1">
      <alignment horizontal="right" vertical="center"/>
    </xf>
  </cellXfs>
  <cellStyles count="21">
    <cellStyle name="Comma" xfId="1" builtinId="3"/>
    <cellStyle name="Comma 16 3 2 2 2 3" xfId="11"/>
    <cellStyle name="Comma 2" xfId="14"/>
    <cellStyle name="Comma 2 2 2 10" xfId="19"/>
    <cellStyle name="Comma 54 3" xfId="12"/>
    <cellStyle name="Normal" xfId="0" builtinId="0"/>
    <cellStyle name="Normal 10 2 24" xfId="16"/>
    <cellStyle name="Normal 2" xfId="9"/>
    <cellStyle name="Normal 2 2" xfId="7"/>
    <cellStyle name="Normal 2 30" xfId="17"/>
    <cellStyle name="Normal 3" xfId="13"/>
    <cellStyle name="Normal 4" xfId="15"/>
    <cellStyle name="Normal 4 18" xfId="18"/>
    <cellStyle name="Normal 55" xfId="5"/>
    <cellStyle name="Normal 68 2" xfId="20"/>
    <cellStyle name="Normal_Bieu mau (CV )" xfId="3"/>
    <cellStyle name="Normal_Chi NSTW NSDP 2002 - PL" xfId="8"/>
    <cellStyle name="Normal_Sheet1" xfId="4"/>
    <cellStyle name="Normal_Sheet1_1" xfId="10"/>
    <cellStyle name="Style 1" xfId="2"/>
    <cellStyle name="Style 1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228600</xdr:colOff>
      <xdr:row>2</xdr:row>
      <xdr:rowOff>9525</xdr:rowOff>
    </xdr:from>
    <xdr:to>
      <xdr:col>1</xdr:col>
      <xdr:colOff>885825</xdr:colOff>
      <xdr:row>2</xdr:row>
      <xdr:rowOff>11113</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228600" y="428625"/>
          <a:ext cx="9334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464910</xdr:colOff>
      <xdr:row>1</xdr:row>
      <xdr:rowOff>258536</xdr:rowOff>
    </xdr:from>
    <xdr:to>
      <xdr:col>1</xdr:col>
      <xdr:colOff>1544410</xdr:colOff>
      <xdr:row>1</xdr:row>
      <xdr:rowOff>260124</xdr:rowOff>
    </xdr:to>
    <xdr:cxnSp macro="">
      <xdr:nvCxnSpPr>
        <xdr:cNvPr id="2" name="Straight Connector 1">
          <a:extLst>
            <a:ext uri="{FF2B5EF4-FFF2-40B4-BE49-F238E27FC236}">
              <a16:creationId xmlns:a16="http://schemas.microsoft.com/office/drawing/2014/main" id="{A57A57F2-07E4-4626-9513-F330D3921FE7}"/>
            </a:ext>
          </a:extLst>
        </xdr:cNvPr>
        <xdr:cNvCxnSpPr/>
      </xdr:nvCxnSpPr>
      <xdr:spPr>
        <a:xfrm>
          <a:off x="826860" y="572861"/>
          <a:ext cx="10795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555625</xdr:colOff>
      <xdr:row>1</xdr:row>
      <xdr:rowOff>301625</xdr:rowOff>
    </xdr:from>
    <xdr:to>
      <xdr:col>1</xdr:col>
      <xdr:colOff>1635125</xdr:colOff>
      <xdr:row>1</xdr:row>
      <xdr:rowOff>303213</xdr:rowOff>
    </xdr:to>
    <xdr:cxnSp macro="">
      <xdr:nvCxnSpPr>
        <xdr:cNvPr id="2" name="Straight Connector 1">
          <a:extLst>
            <a:ext uri="{FF2B5EF4-FFF2-40B4-BE49-F238E27FC236}">
              <a16:creationId xmlns:a16="http://schemas.microsoft.com/office/drawing/2014/main" id="{A57A57F2-07E4-4626-9513-F330D3921FE7}"/>
            </a:ext>
          </a:extLst>
        </xdr:cNvPr>
        <xdr:cNvCxnSpPr/>
      </xdr:nvCxnSpPr>
      <xdr:spPr>
        <a:xfrm>
          <a:off x="1117600" y="615950"/>
          <a:ext cx="10795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828675</xdr:colOff>
      <xdr:row>2</xdr:row>
      <xdr:rowOff>11113</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361950" y="428625"/>
          <a:ext cx="8286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2</xdr:row>
      <xdr:rowOff>9525</xdr:rowOff>
    </xdr:from>
    <xdr:to>
      <xdr:col>1</xdr:col>
      <xdr:colOff>771525</xdr:colOff>
      <xdr:row>2</xdr:row>
      <xdr:rowOff>11113</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257175" y="428625"/>
          <a:ext cx="8191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19050</xdr:rowOff>
    </xdr:from>
    <xdr:to>
      <xdr:col>1</xdr:col>
      <xdr:colOff>895350</xdr:colOff>
      <xdr:row>2</xdr:row>
      <xdr:rowOff>20638</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276225" y="438150"/>
          <a:ext cx="8763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333375</xdr:colOff>
      <xdr:row>2</xdr:row>
      <xdr:rowOff>38100</xdr:rowOff>
    </xdr:from>
    <xdr:to>
      <xdr:col>1</xdr:col>
      <xdr:colOff>876300</xdr:colOff>
      <xdr:row>2</xdr:row>
      <xdr:rowOff>39688</xdr:rowOff>
    </xdr:to>
    <xdr:cxnSp macro="">
      <xdr:nvCxnSpPr>
        <xdr:cNvPr id="3" name="Straight Connector 2">
          <a:extLst>
            <a:ext uri="{FF2B5EF4-FFF2-40B4-BE49-F238E27FC236}">
              <a16:creationId xmlns:a16="http://schemas.microsoft.com/office/drawing/2014/main" id="{3A51F73D-79C3-4AFA-8DE0-D70DE860D3E4}"/>
            </a:ext>
          </a:extLst>
        </xdr:cNvPr>
        <xdr:cNvCxnSpPr/>
      </xdr:nvCxnSpPr>
      <xdr:spPr>
        <a:xfrm>
          <a:off x="333375" y="495300"/>
          <a:ext cx="9334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275167</xdr:colOff>
      <xdr:row>2</xdr:row>
      <xdr:rowOff>31750</xdr:rowOff>
    </xdr:from>
    <xdr:to>
      <xdr:col>1</xdr:col>
      <xdr:colOff>1238250</xdr:colOff>
      <xdr:row>2</xdr:row>
      <xdr:rowOff>31750</xdr:rowOff>
    </xdr:to>
    <xdr:cxnSp macro="">
      <xdr:nvCxnSpPr>
        <xdr:cNvPr id="2" name="Straight Connector 1">
          <a:extLst>
            <a:ext uri="{FF2B5EF4-FFF2-40B4-BE49-F238E27FC236}">
              <a16:creationId xmlns:a16="http://schemas.microsoft.com/office/drawing/2014/main" id="{00000000-0008-0000-0700-000003000000}"/>
            </a:ext>
          </a:extLst>
        </xdr:cNvPr>
        <xdr:cNvCxnSpPr/>
      </xdr:nvCxnSpPr>
      <xdr:spPr>
        <a:xfrm>
          <a:off x="666750" y="518583"/>
          <a:ext cx="9630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333376</xdr:colOff>
      <xdr:row>2</xdr:row>
      <xdr:rowOff>23813</xdr:rowOff>
    </xdr:from>
    <xdr:to>
      <xdr:col>1</xdr:col>
      <xdr:colOff>940594</xdr:colOff>
      <xdr:row>2</xdr:row>
      <xdr:rowOff>23813</xdr:rowOff>
    </xdr:to>
    <xdr:cxnSp macro="">
      <xdr:nvCxnSpPr>
        <xdr:cNvPr id="2" name="Straight Connector 1">
          <a:extLst>
            <a:ext uri="{FF2B5EF4-FFF2-40B4-BE49-F238E27FC236}">
              <a16:creationId xmlns:a16="http://schemas.microsoft.com/office/drawing/2014/main" id="{6DAE7DA5-90A7-4412-8BAF-60657D468CD3}"/>
            </a:ext>
          </a:extLst>
        </xdr:cNvPr>
        <xdr:cNvCxnSpPr/>
      </xdr:nvCxnSpPr>
      <xdr:spPr>
        <a:xfrm>
          <a:off x="333376" y="500063"/>
          <a:ext cx="10001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352425</xdr:colOff>
      <xdr:row>2</xdr:row>
      <xdr:rowOff>0</xdr:rowOff>
    </xdr:from>
    <xdr:to>
      <xdr:col>1</xdr:col>
      <xdr:colOff>895350</xdr:colOff>
      <xdr:row>2</xdr:row>
      <xdr:rowOff>1588</xdr:rowOff>
    </xdr:to>
    <xdr:cxnSp macro="">
      <xdr:nvCxnSpPr>
        <xdr:cNvPr id="2" name="Straight Connector 1">
          <a:extLst>
            <a:ext uri="{FF2B5EF4-FFF2-40B4-BE49-F238E27FC236}">
              <a16:creationId xmlns:a16="http://schemas.microsoft.com/office/drawing/2014/main" id="{6BDEED1D-C91D-46AE-9460-E9FA05E299B5}"/>
            </a:ext>
          </a:extLst>
        </xdr:cNvPr>
        <xdr:cNvCxnSpPr/>
      </xdr:nvCxnSpPr>
      <xdr:spPr>
        <a:xfrm>
          <a:off x="352425" y="533400"/>
          <a:ext cx="9334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342900</xdr:colOff>
      <xdr:row>2</xdr:row>
      <xdr:rowOff>9525</xdr:rowOff>
    </xdr:from>
    <xdr:to>
      <xdr:col>1</xdr:col>
      <xdr:colOff>904875</xdr:colOff>
      <xdr:row>2</xdr:row>
      <xdr:rowOff>11113</xdr:rowOff>
    </xdr:to>
    <xdr:cxnSp macro="">
      <xdr:nvCxnSpPr>
        <xdr:cNvPr id="2" name="Straight Connector 1">
          <a:extLst>
            <a:ext uri="{FF2B5EF4-FFF2-40B4-BE49-F238E27FC236}">
              <a16:creationId xmlns:a16="http://schemas.microsoft.com/office/drawing/2014/main" id="{00000000-0008-0000-0900-000003000000}"/>
            </a:ext>
          </a:extLst>
        </xdr:cNvPr>
        <xdr:cNvCxnSpPr/>
      </xdr:nvCxnSpPr>
      <xdr:spPr>
        <a:xfrm>
          <a:off x="342900" y="542925"/>
          <a:ext cx="9525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01\backup%20(d)\Congviec\T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416;N\S&#416;N%20NSNN\Ke%20Hoach%20NSNN\KH%202023\KH%20ch&#237;nh%20th&#7913;c\KH%20huy&#7879;n\2023_KHCT_H&#272;ND%20tr&#236;nh%20k&#7923;%20h&#7885;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XL4Poppy"/>
      <sheetName val="MeKong - Penetration"/>
      <sheetName val="Dist. Perform - Ctns.sales in "/>
      <sheetName val="Dist. Perform - Value.sales in"/>
      <sheetName val="Dist. Perform - Value.sales Out"/>
      <sheetName val="Head Count"/>
      <sheetName val="Sales Result For Month"/>
      <sheetName val="Gia_GC_Satthep"/>
      <sheetName val="CT Thang Mo"/>
      <sheetName val="BC Ton Kho New"/>
      <sheetName val="BC Cua GSBH New"/>
      <sheetName val="10000000"/>
      <sheetName val="DTKLg"/>
      <sheetName val="VL"/>
      <sheetName val="PTVTu"/>
      <sheetName val="THKP-Full"/>
      <sheetName val="KLg"/>
      <sheetName val="dongia (2)"/>
      <sheetName val="ESTI."/>
      <sheetName val="DI-ESTI"/>
      <sheetName val="PNT-QUOT-#3"/>
      <sheetName val="COAT&amp;WRAP-QIOT-#3"/>
      <sheetName val="Chuso"/>
      <sheetName val="Bhyt t1"/>
      <sheetName val="vªÄ"/>
      <sheetName val="ZC³"/>
      <sheetName val="Øü"/>
      <sheetName val="PL_VÆQ"/>
      <sheetName val="PL_DUO_2Q"/>
      <sheetName val="Leave Statistic Report"/>
      <sheetName val="Database"/>
      <sheetName val="Ref"/>
      <sheetName val="—˜‰vˆ•ªˆÄ"/>
      <sheetName val="ŒˆŽZC³"/>
      <sheetName val="ŽØ“ü"/>
      <sheetName val="PL_VŽ–‹ÆQŒˆ"/>
      <sheetName val="PL_DUO_2QŒˆ"/>
      <sheetName val="DS CHU Ph_x0001__x0000_"/>
      <sheetName val=""/>
      <sheetName val="MTO_REV_2(ARMOR)"/>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ongia_(2)"/>
      <sheetName val="Leave_Statistic_Report"/>
      <sheetName val="DS CHU Ph_x0001_?"/>
      <sheetName val="MTP"/>
      <sheetName val="Chitiet"/>
      <sheetName val="Dongia"/>
      <sheetName val="dsphongban"/>
      <sheetName val="DAMNEN KHONG HC"/>
      <sheetName val="dochat"/>
      <sheetName val="DAM NEN HC"/>
      <sheetName val="Detailed Reporting"/>
      <sheetName val="DS CHU Ph_x0001__"/>
      <sheetName val="���v������"/>
      <sheetName val="���Z�C��"/>
      <sheetName val="PL_�V�����Q��"/>
      <sheetName val="PL_DUO_2�Q��"/>
      <sheetName val="total"/>
      <sheetName val="global"/>
      <sheetName val="CT  PL"/>
      <sheetName val="data"/>
      <sheetName val="bieu_solieu"/>
      <sheetName val="2001"/>
      <sheetName val="156nhap01"/>
      <sheetName val="CT00"/>
      <sheetName val="CT99"/>
      <sheetName val="De11A"/>
      <sheetName val="gia vt,nc,may"/>
      <sheetName val="Corporate"/>
      <sheetName val="cham cong 01"/>
      <sheetName val="code"/>
      <sheetName val="ThongSo"/>
      <sheetName val="3pha-XDM"/>
      <sheetName val="3pha-CT"/>
      <sheetName val="VT A cap-THI CONG"/>
      <sheetName val="DANH SACH VAT TU THU HOI"/>
      <sheetName val="TONG.HT"/>
      <sheetName val="MTP1"/>
      <sheetName val="¡X??v??¡Ea?A"/>
      <sheetName val="???Z?C?3"/>
      <sheetName val="?O¡§u"/>
      <sheetName val="PL_?V?¡V?A?Q??"/>
      <sheetName val="PL_DUO_2?Q??"/>
      <sheetName val="¡X__v__¡Ea_A"/>
      <sheetName val="___Z_C_3"/>
      <sheetName val="_O¡§u"/>
      <sheetName val="PL__V_¡V_A_Q__"/>
      <sheetName val="PL_DUO_2_Q__"/>
      <sheetName val="REN"/>
      <sheetName val="VC"/>
      <sheetName val="gVL"/>
      <sheetName val="Sheet3"/>
      <sheetName val="GiaVL"/>
      <sheetName val="ND"/>
      <sheetName val="Cp&gt;10-Ln&lt;10"/>
      <sheetName val="Ln&lt;20"/>
      <sheetName val="EIRR&gt;1&lt;1"/>
      <sheetName val="EIRR&gt; 2"/>
      <sheetName val="EIRR&lt;2"/>
      <sheetName val="VP-MM"/>
      <sheetName val="DG 285"/>
      <sheetName val="dg-VTu"/>
      <sheetName val="PTTL"/>
      <sheetName val="CHITIET VL-NC-TT -1p"/>
      <sheetName val="CHITIET VL-NC-TT-3p"/>
      <sheetName val="CHITIET VL-NC"/>
      <sheetName val="DON GIA"/>
      <sheetName val="khongin"/>
      <sheetName val="Dgia vat tu"/>
      <sheetName val="Don gia_III"/>
      <sheetName val="Chiet tinh dz35"/>
      <sheetName val="Tke"/>
      <sheetName val="T.Tinh"/>
      <sheetName val="cc440THD"/>
      <sheetName val="CaQ5 gd2"/>
      <sheetName val="Duong PhuHuu"/>
      <sheetName val="Vh HTLO P14"/>
      <sheetName val="600!25D NT"/>
      <sheetName val="600!29D NT"/>
      <sheetName val="600!30D NT"/>
      <sheetName val="Chung"/>
      <sheetName val="YteP1"/>
      <sheetName val="BinhMinh"/>
      <sheetName val="YteP3"/>
      <sheetName val="20000000"/>
      <sheetName val="30000000"/>
      <sheetName val="Product hierachy-old"/>
      <sheetName val="SILICATE"/>
      <sheetName val="CHUONG TRINH"/>
      <sheetName val="206"/>
      <sheetName val="FW Sum"/>
      <sheetName val="2002"/>
      <sheetName val="登録データ"/>
      <sheetName val="MTO_REV_2(ARMOR)1"/>
      <sheetName val="MeKong_-_Penetration1"/>
      <sheetName val="Dist__Perform_-_Ctns_sales_in_1"/>
      <sheetName val="Dist__Perform_-_Value_sales_in1"/>
      <sheetName val="Dist__Perform_-_Value_sales_Ou1"/>
      <sheetName val="Head_Count1"/>
      <sheetName val="Sales_Result_For_Month1"/>
      <sheetName val="DS_CHU_Phuc1"/>
      <sheetName val="DS_THI_AT1"/>
      <sheetName val="Bien_Ban1"/>
      <sheetName val="dongia_(2)1"/>
      <sheetName val="Leave_Statistic_Report1"/>
      <sheetName val="DS_CHU_Ph"/>
      <sheetName val="ESTI_"/>
      <sheetName val="DS_CHU_Ph_"/>
      <sheetName val="FW_Sum"/>
      <sheetName val="DS_CHU_Ph?"/>
      <sheetName val="BAOGIATHANG"/>
      <sheetName val="vanchuyen TC"/>
      <sheetName val="DS CHU Ph_x005f_x0001__x005f_x0000_"/>
      <sheetName val="DS CHU Ph_x005f_x0001__"/>
      <sheetName val="DS CHU Ph_x005f_x0001_"/>
      <sheetName val="bang tien luong"/>
      <sheetName val="DS CHU Ph_x005f_x005f_x005f_x0001__x005f_x005f_x0"/>
      <sheetName val="DS CHU Ph_x005f_x005f_x005f_x0001__"/>
      <sheetName val="DS CHU Ph_x005f_x005f_x005f_x0001_"/>
      <sheetName val="XL4Pop_x0000__x0000_"/>
      <sheetName val="Huong dan"/>
      <sheetName val="DS CHU Ph_x005f_x005f_x005f_x005f_x005f_x005f_x00"/>
      <sheetName val="Name"/>
      <sheetName val="XL4Pop??"/>
      <sheetName val="XL4Pop_x005f_x0000__x005f_x0000_"/>
      <sheetName val="XL4Pop__"/>
      <sheetName val="DS CHU Ph_x0001_"/>
      <sheetName val="DU LIEU"/>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refreshError="1"/>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foxz"/>
      <sheetName val="foxz_2"/>
      <sheetName val="foxz_3"/>
      <sheetName val="foxz_4"/>
      <sheetName val="foxz_5"/>
      <sheetName val="foxz_6"/>
      <sheetName val="foxz_7"/>
      <sheetName val="foxz_8"/>
      <sheetName val="foxz_9"/>
      <sheetName val="foxz_10"/>
      <sheetName val="foxz_11"/>
      <sheetName val="foxz_12"/>
      <sheetName val="foxz_13"/>
      <sheetName val="foxz_14"/>
      <sheetName val="foxz_15"/>
      <sheetName val="foxz_16"/>
      <sheetName val="foxz_17"/>
      <sheetName val="foxz_18"/>
      <sheetName val="foxz_19"/>
      <sheetName val="foxz_20"/>
      <sheetName val="foxz_21"/>
      <sheetName val="foxz_22"/>
      <sheetName val="foxz_23"/>
      <sheetName val="foxz_24"/>
      <sheetName val="foxz_25"/>
      <sheetName val="foxz_26"/>
      <sheetName val="foxz_27"/>
      <sheetName val="foxz_28"/>
      <sheetName val="foxz_29"/>
      <sheetName val="foxz_30"/>
      <sheetName val="foxz_31"/>
      <sheetName val="foxz_32"/>
      <sheetName val="foxz_33"/>
      <sheetName val="foxz_34"/>
      <sheetName val="foxz_35"/>
      <sheetName val="foxz_36"/>
      <sheetName val="foxz_37"/>
      <sheetName val="foxz_38"/>
      <sheetName val="foxz_39"/>
      <sheetName val="foxz_40"/>
      <sheetName val="foxz_41"/>
      <sheetName val="foxz_42"/>
      <sheetName val="foxz_43"/>
      <sheetName val="foxz_44"/>
      <sheetName val="foxz_45"/>
      <sheetName val="foxz_46"/>
      <sheetName val="foxz_47"/>
      <sheetName val="foxz_48"/>
      <sheetName val="foxz_49"/>
      <sheetName val="foxz_50"/>
      <sheetName val="foxz_51"/>
      <sheetName val="foxz_52"/>
      <sheetName val="foxz_53"/>
      <sheetName val="foxz_54"/>
      <sheetName val="foxz_55"/>
      <sheetName val="foxz_56"/>
      <sheetName val="foxz_57"/>
      <sheetName val="foxz_58"/>
      <sheetName val="foxz_59"/>
      <sheetName val="foxz_60"/>
      <sheetName val="foxz_61"/>
      <sheetName val="foxz_62"/>
      <sheetName val="foxz_63"/>
      <sheetName val="foxz_64"/>
      <sheetName val="foxz_65"/>
      <sheetName val="foxz_66"/>
      <sheetName val="foxz_67"/>
      <sheetName val="foxz_68"/>
      <sheetName val="foxz_69"/>
      <sheetName val="foxz_70"/>
      <sheetName val="foxz_71"/>
      <sheetName val="foxz_72"/>
      <sheetName val="foxz_73"/>
      <sheetName val="foxz_74"/>
      <sheetName val="foxz_75"/>
      <sheetName val="foxz_76"/>
      <sheetName val="foxz_77"/>
      <sheetName val="foxz_78"/>
      <sheetName val="foxz_79"/>
      <sheetName val="foxz_80"/>
      <sheetName val="foxz_81"/>
      <sheetName val="foxz_82"/>
      <sheetName val="foxz_83"/>
      <sheetName val="foxz_84"/>
      <sheetName val="foxz_85"/>
      <sheetName val="foxz_86"/>
      <sheetName val="foxz_87"/>
      <sheetName val="foxz_88"/>
      <sheetName val="foxz_89"/>
      <sheetName val="foxz_90"/>
      <sheetName val="foxz_91"/>
      <sheetName val="foxz_92"/>
      <sheetName val="foxz_93"/>
      <sheetName val="foxz_94"/>
      <sheetName val="foxz_95"/>
      <sheetName val="foxz_96"/>
      <sheetName val="foxz_97"/>
      <sheetName val="foxz_98"/>
      <sheetName val="foxz_99"/>
      <sheetName val="foxz_100"/>
      <sheetName val="foxz_101"/>
      <sheetName val="foxz_102"/>
      <sheetName val="foxz_103"/>
      <sheetName val="foxz_104"/>
      <sheetName val="foxz_105"/>
      <sheetName val="foxz_106"/>
      <sheetName val="foxz_107"/>
      <sheetName val="foxz_108"/>
      <sheetName val="foxz_109"/>
      <sheetName val="foxz_110"/>
      <sheetName val="foxz_111"/>
      <sheetName val="foxz_112"/>
      <sheetName val="foxz_113"/>
      <sheetName val="foxz_114"/>
      <sheetName val="foxz_115"/>
      <sheetName val="foxz_116"/>
      <sheetName val="foxz_117"/>
      <sheetName val="foxz_118"/>
      <sheetName val="foxz_119"/>
      <sheetName val="foxz_120"/>
      <sheetName val="foxz_121"/>
      <sheetName val="foxz_122"/>
      <sheetName val="foxz_123"/>
      <sheetName val="foxz_124"/>
      <sheetName val="foxz_125"/>
      <sheetName val="foxz_126"/>
      <sheetName val="foxz_127"/>
      <sheetName val="foxz_128"/>
      <sheetName val="foxz_129"/>
      <sheetName val="foxz_130"/>
      <sheetName val="foxz_131"/>
      <sheetName val="foxz_132"/>
      <sheetName val="foxz_133"/>
      <sheetName val="foxz_134"/>
      <sheetName val="foxz_135"/>
      <sheetName val="foxz_136"/>
      <sheetName val="foxz_137"/>
      <sheetName val="foxz_138"/>
      <sheetName val="foxz_139"/>
      <sheetName val="foxz_140"/>
      <sheetName val="foxz_141"/>
      <sheetName val="foxz_142"/>
      <sheetName val="foxz_143"/>
      <sheetName val="foxz_144"/>
      <sheetName val="foxz_145"/>
      <sheetName val="foxz_146"/>
      <sheetName val="foxz_147"/>
      <sheetName val="foxz_148"/>
      <sheetName val="foxz_149"/>
      <sheetName val="foxz_150"/>
      <sheetName val="foxz_151"/>
      <sheetName val="foxz_152"/>
      <sheetName val="foxz_153"/>
      <sheetName val="foxz_154"/>
      <sheetName val="foxz_155"/>
      <sheetName val="foxz_156"/>
      <sheetName val="foxz_157"/>
      <sheetName val="foxz_158"/>
      <sheetName val="foxz_159"/>
      <sheetName val="foxz_160"/>
      <sheetName val="foxz_161"/>
      <sheetName val="foxz_162"/>
      <sheetName val="foxz_163"/>
      <sheetName val="foxz_164"/>
      <sheetName val="foxz_165"/>
      <sheetName val="foxz_166"/>
      <sheetName val="foxz_167"/>
      <sheetName val="foxz_168"/>
      <sheetName val="Sheet1"/>
      <sheetName val="L_Huyen"/>
      <sheetName val="Can doi"/>
      <sheetName val="Thu NSNN"/>
      <sheetName val="Chi NSDP"/>
      <sheetName val="Chi NS huyen"/>
      <sheetName val="Chi tiết"/>
      <sheetName val="KP SNGD"/>
      <sheetName val="PL KP thực hiện NĐ116 (tiền ăn)"/>
      <sheetName val="PL KP thực hiện NĐ116 (tiền ở) "/>
      <sheetName val="PL KP dạy lớp ghép"/>
      <sheetName val="Phụ lục đối ứng CTMTQG"/>
      <sheetName val="Thu xa.1"/>
      <sheetName val="Chi xa"/>
      <sheetName val="Thu xa"/>
      <sheetName val="T.xa"/>
      <sheetName val="C.xa"/>
      <sheetName val="BSMT"/>
      <sheetName val="tiết kiệm 10%"/>
      <sheetName val="PL dự toán thu phí và lệ phí"/>
      <sheetName val="15_NQ"/>
      <sheetName val="16_NQ"/>
      <sheetName val="17_NQ"/>
      <sheetName val="30_NQ"/>
      <sheetName val="33_NQ"/>
      <sheetName val="34_NQ"/>
      <sheetName val="35_NQ"/>
      <sheetName val="36_NQ"/>
      <sheetName val="37_NQ"/>
      <sheetName val="41_NQ"/>
      <sheetName val="42_N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row r="8">
          <cell r="I8">
            <v>21518</v>
          </cell>
          <cell r="M8">
            <v>4310</v>
          </cell>
          <cell r="Q8">
            <v>4530</v>
          </cell>
          <cell r="U8">
            <v>3089</v>
          </cell>
          <cell r="Y8">
            <v>344</v>
          </cell>
          <cell r="AC8">
            <v>284</v>
          </cell>
          <cell r="AG8">
            <v>770</v>
          </cell>
          <cell r="AK8">
            <v>162</v>
          </cell>
          <cell r="AO8">
            <v>89924</v>
          </cell>
          <cell r="AS8">
            <v>22378</v>
          </cell>
          <cell r="AW8">
            <v>513</v>
          </cell>
        </row>
        <row r="9">
          <cell r="J9">
            <v>764</v>
          </cell>
          <cell r="N9">
            <v>95</v>
          </cell>
          <cell r="R9">
            <v>167</v>
          </cell>
          <cell r="V9">
            <v>139</v>
          </cell>
          <cell r="Z9">
            <v>41</v>
          </cell>
          <cell r="AD9">
            <v>51</v>
          </cell>
          <cell r="AH9">
            <v>56</v>
          </cell>
          <cell r="AL9">
            <v>41</v>
          </cell>
          <cell r="AP9">
            <v>144</v>
          </cell>
          <cell r="AT9">
            <v>59</v>
          </cell>
          <cell r="AX9">
            <v>78</v>
          </cell>
        </row>
        <row r="13">
          <cell r="I13">
            <v>21318</v>
          </cell>
          <cell r="J13">
            <v>425</v>
          </cell>
          <cell r="M13">
            <v>4255</v>
          </cell>
          <cell r="N13">
            <v>100</v>
          </cell>
          <cell r="Q13">
            <v>4445</v>
          </cell>
          <cell r="R13">
            <v>183</v>
          </cell>
          <cell r="U13">
            <v>2995</v>
          </cell>
          <cell r="V13">
            <v>143</v>
          </cell>
          <cell r="Y13">
            <v>310</v>
          </cell>
          <cell r="Z13">
            <v>25</v>
          </cell>
          <cell r="AC13">
            <v>235</v>
          </cell>
          <cell r="AD13">
            <v>12</v>
          </cell>
          <cell r="AG13">
            <v>725</v>
          </cell>
          <cell r="AH13">
            <v>43</v>
          </cell>
          <cell r="AK13">
            <v>135</v>
          </cell>
          <cell r="AL13">
            <v>7</v>
          </cell>
          <cell r="AO13">
            <v>89875</v>
          </cell>
          <cell r="AP13">
            <v>110</v>
          </cell>
          <cell r="AS13">
            <v>22342</v>
          </cell>
          <cell r="AT13">
            <v>7</v>
          </cell>
          <cell r="AW13">
            <v>475</v>
          </cell>
          <cell r="AX13">
            <v>22</v>
          </cell>
        </row>
        <row r="27">
          <cell r="I27">
            <v>4365</v>
          </cell>
          <cell r="M27">
            <v>4915</v>
          </cell>
          <cell r="Q27">
            <v>3788</v>
          </cell>
          <cell r="U27">
            <v>4424</v>
          </cell>
          <cell r="Y27">
            <v>4960</v>
          </cell>
          <cell r="AC27">
            <v>4634</v>
          </cell>
          <cell r="AG27">
            <v>5154</v>
          </cell>
          <cell r="AK27">
            <v>4982</v>
          </cell>
          <cell r="AO27">
            <v>4095</v>
          </cell>
          <cell r="AS27">
            <v>4744</v>
          </cell>
          <cell r="AW27">
            <v>3914</v>
          </cell>
        </row>
      </sheetData>
      <sheetData sheetId="182"/>
      <sheetData sheetId="183"/>
      <sheetData sheetId="184"/>
      <sheetData sheetId="185"/>
      <sheetData sheetId="186">
        <row r="13">
          <cell r="C13">
            <v>183</v>
          </cell>
        </row>
        <row r="14">
          <cell r="C14">
            <v>153</v>
          </cell>
        </row>
        <row r="15">
          <cell r="C15">
            <v>107</v>
          </cell>
        </row>
        <row r="16">
          <cell r="C16">
            <v>268</v>
          </cell>
        </row>
        <row r="17">
          <cell r="C17">
            <v>207</v>
          </cell>
        </row>
        <row r="18">
          <cell r="C18">
            <v>322</v>
          </cell>
        </row>
        <row r="19">
          <cell r="C19">
            <v>307</v>
          </cell>
        </row>
        <row r="20">
          <cell r="C20">
            <v>234</v>
          </cell>
        </row>
        <row r="21">
          <cell r="C21">
            <v>107</v>
          </cell>
        </row>
        <row r="22">
          <cell r="C22">
            <v>77</v>
          </cell>
        </row>
        <row r="23">
          <cell r="C23">
            <v>107</v>
          </cell>
        </row>
      </sheetData>
      <sheetData sheetId="187"/>
      <sheetData sheetId="188"/>
      <sheetData sheetId="189"/>
      <sheetData sheetId="190"/>
      <sheetData sheetId="191">
        <row r="14">
          <cell r="C14">
            <v>5800</v>
          </cell>
        </row>
        <row r="15">
          <cell r="D15">
            <v>2000</v>
          </cell>
        </row>
        <row r="16">
          <cell r="D16">
            <v>30765</v>
          </cell>
        </row>
      </sheetData>
      <sheetData sheetId="192"/>
      <sheetData sheetId="193"/>
      <sheetData sheetId="194"/>
      <sheetData sheetId="195">
        <row r="16">
          <cell r="D16">
            <v>3800</v>
          </cell>
        </row>
      </sheetData>
      <sheetData sheetId="196"/>
      <sheetData sheetId="197"/>
      <sheetData sheetId="198"/>
      <sheetData sheetId="19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SheetLayoutView="100" workbookViewId="0">
      <selection activeCell="A6" sqref="A6"/>
    </sheetView>
  </sheetViews>
  <sheetFormatPr defaultRowHeight="15.75"/>
  <cols>
    <col min="1" max="1" width="5.85546875" style="105" customWidth="1"/>
    <col min="2" max="2" width="29" style="105" customWidth="1"/>
    <col min="3" max="3" width="12.5703125" style="105" customWidth="1"/>
    <col min="4" max="5" width="11.42578125" style="105" customWidth="1"/>
    <col min="6" max="6" width="13.28515625" style="105" customWidth="1"/>
    <col min="7" max="11" width="11.42578125" style="105" customWidth="1"/>
    <col min="12" max="254" width="9.140625" style="105"/>
    <col min="255" max="255" width="5.85546875" style="105" customWidth="1"/>
    <col min="256" max="256" width="17.7109375" style="105" customWidth="1"/>
    <col min="257" max="265" width="11.42578125" style="105" customWidth="1"/>
    <col min="266" max="266" width="9.140625" style="105"/>
    <col min="267" max="268" width="11.42578125" style="105" customWidth="1"/>
    <col min="269" max="510" width="9.140625" style="105"/>
    <col min="511" max="511" width="5.85546875" style="105" customWidth="1"/>
    <col min="512" max="512" width="17.7109375" style="105" customWidth="1"/>
    <col min="513" max="521" width="11.42578125" style="105" customWidth="1"/>
    <col min="522" max="522" width="9.140625" style="105"/>
    <col min="523" max="524" width="11.42578125" style="105" customWidth="1"/>
    <col min="525" max="766" width="9.140625" style="105"/>
    <col min="767" max="767" width="5.85546875" style="105" customWidth="1"/>
    <col min="768" max="768" width="17.7109375" style="105" customWidth="1"/>
    <col min="769" max="777" width="11.42578125" style="105" customWidth="1"/>
    <col min="778" max="778" width="9.140625" style="105"/>
    <col min="779" max="780" width="11.42578125" style="105" customWidth="1"/>
    <col min="781" max="1022" width="9.140625" style="105"/>
    <col min="1023" max="1023" width="5.85546875" style="105" customWidth="1"/>
    <col min="1024" max="1024" width="17.7109375" style="105" customWidth="1"/>
    <col min="1025" max="1033" width="11.42578125" style="105" customWidth="1"/>
    <col min="1034" max="1034" width="9.140625" style="105"/>
    <col min="1035" max="1036" width="11.42578125" style="105" customWidth="1"/>
    <col min="1037" max="1278" width="9.140625" style="105"/>
    <col min="1279" max="1279" width="5.85546875" style="105" customWidth="1"/>
    <col min="1280" max="1280" width="17.7109375" style="105" customWidth="1"/>
    <col min="1281" max="1289" width="11.42578125" style="105" customWidth="1"/>
    <col min="1290" max="1290" width="9.140625" style="105"/>
    <col min="1291" max="1292" width="11.42578125" style="105" customWidth="1"/>
    <col min="1293" max="1534" width="9.140625" style="105"/>
    <col min="1535" max="1535" width="5.85546875" style="105" customWidth="1"/>
    <col min="1536" max="1536" width="17.7109375" style="105" customWidth="1"/>
    <col min="1537" max="1545" width="11.42578125" style="105" customWidth="1"/>
    <col min="1546" max="1546" width="9.140625" style="105"/>
    <col min="1547" max="1548" width="11.42578125" style="105" customWidth="1"/>
    <col min="1549" max="1790" width="9.140625" style="105"/>
    <col min="1791" max="1791" width="5.85546875" style="105" customWidth="1"/>
    <col min="1792" max="1792" width="17.7109375" style="105" customWidth="1"/>
    <col min="1793" max="1801" width="11.42578125" style="105" customWidth="1"/>
    <col min="1802" max="1802" width="9.140625" style="105"/>
    <col min="1803" max="1804" width="11.42578125" style="105" customWidth="1"/>
    <col min="1805" max="2046" width="9.140625" style="105"/>
    <col min="2047" max="2047" width="5.85546875" style="105" customWidth="1"/>
    <col min="2048" max="2048" width="17.7109375" style="105" customWidth="1"/>
    <col min="2049" max="2057" width="11.42578125" style="105" customWidth="1"/>
    <col min="2058" max="2058" width="9.140625" style="105"/>
    <col min="2059" max="2060" width="11.42578125" style="105" customWidth="1"/>
    <col min="2061" max="2302" width="9.140625" style="105"/>
    <col min="2303" max="2303" width="5.85546875" style="105" customWidth="1"/>
    <col min="2304" max="2304" width="17.7109375" style="105" customWidth="1"/>
    <col min="2305" max="2313" width="11.42578125" style="105" customWidth="1"/>
    <col min="2314" max="2314" width="9.140625" style="105"/>
    <col min="2315" max="2316" width="11.42578125" style="105" customWidth="1"/>
    <col min="2317" max="2558" width="9.140625" style="105"/>
    <col min="2559" max="2559" width="5.85546875" style="105" customWidth="1"/>
    <col min="2560" max="2560" width="17.7109375" style="105" customWidth="1"/>
    <col min="2561" max="2569" width="11.42578125" style="105" customWidth="1"/>
    <col min="2570" max="2570" width="9.140625" style="105"/>
    <col min="2571" max="2572" width="11.42578125" style="105" customWidth="1"/>
    <col min="2573" max="2814" width="9.140625" style="105"/>
    <col min="2815" max="2815" width="5.85546875" style="105" customWidth="1"/>
    <col min="2816" max="2816" width="17.7109375" style="105" customWidth="1"/>
    <col min="2817" max="2825" width="11.42578125" style="105" customWidth="1"/>
    <col min="2826" max="2826" width="9.140625" style="105"/>
    <col min="2827" max="2828" width="11.42578125" style="105" customWidth="1"/>
    <col min="2829" max="3070" width="9.140625" style="105"/>
    <col min="3071" max="3071" width="5.85546875" style="105" customWidth="1"/>
    <col min="3072" max="3072" width="17.7109375" style="105" customWidth="1"/>
    <col min="3073" max="3081" width="11.42578125" style="105" customWidth="1"/>
    <col min="3082" max="3082" width="9.140625" style="105"/>
    <col min="3083" max="3084" width="11.42578125" style="105" customWidth="1"/>
    <col min="3085" max="3326" width="9.140625" style="105"/>
    <col min="3327" max="3327" width="5.85546875" style="105" customWidth="1"/>
    <col min="3328" max="3328" width="17.7109375" style="105" customWidth="1"/>
    <col min="3329" max="3337" width="11.42578125" style="105" customWidth="1"/>
    <col min="3338" max="3338" width="9.140625" style="105"/>
    <col min="3339" max="3340" width="11.42578125" style="105" customWidth="1"/>
    <col min="3341" max="3582" width="9.140625" style="105"/>
    <col min="3583" max="3583" width="5.85546875" style="105" customWidth="1"/>
    <col min="3584" max="3584" width="17.7109375" style="105" customWidth="1"/>
    <col min="3585" max="3593" width="11.42578125" style="105" customWidth="1"/>
    <col min="3594" max="3594" width="9.140625" style="105"/>
    <col min="3595" max="3596" width="11.42578125" style="105" customWidth="1"/>
    <col min="3597" max="3838" width="9.140625" style="105"/>
    <col min="3839" max="3839" width="5.85546875" style="105" customWidth="1"/>
    <col min="3840" max="3840" width="17.7109375" style="105" customWidth="1"/>
    <col min="3841" max="3849" width="11.42578125" style="105" customWidth="1"/>
    <col min="3850" max="3850" width="9.140625" style="105"/>
    <col min="3851" max="3852" width="11.42578125" style="105" customWidth="1"/>
    <col min="3853" max="4094" width="9.140625" style="105"/>
    <col min="4095" max="4095" width="5.85546875" style="105" customWidth="1"/>
    <col min="4096" max="4096" width="17.7109375" style="105" customWidth="1"/>
    <col min="4097" max="4105" width="11.42578125" style="105" customWidth="1"/>
    <col min="4106" max="4106" width="9.140625" style="105"/>
    <col min="4107" max="4108" width="11.42578125" style="105" customWidth="1"/>
    <col min="4109" max="4350" width="9.140625" style="105"/>
    <col min="4351" max="4351" width="5.85546875" style="105" customWidth="1"/>
    <col min="4352" max="4352" width="17.7109375" style="105" customWidth="1"/>
    <col min="4353" max="4361" width="11.42578125" style="105" customWidth="1"/>
    <col min="4362" max="4362" width="9.140625" style="105"/>
    <col min="4363" max="4364" width="11.42578125" style="105" customWidth="1"/>
    <col min="4365" max="4606" width="9.140625" style="105"/>
    <col min="4607" max="4607" width="5.85546875" style="105" customWidth="1"/>
    <col min="4608" max="4608" width="17.7109375" style="105" customWidth="1"/>
    <col min="4609" max="4617" width="11.42578125" style="105" customWidth="1"/>
    <col min="4618" max="4618" width="9.140625" style="105"/>
    <col min="4619" max="4620" width="11.42578125" style="105" customWidth="1"/>
    <col min="4621" max="4862" width="9.140625" style="105"/>
    <col min="4863" max="4863" width="5.85546875" style="105" customWidth="1"/>
    <col min="4864" max="4864" width="17.7109375" style="105" customWidth="1"/>
    <col min="4865" max="4873" width="11.42578125" style="105" customWidth="1"/>
    <col min="4874" max="4874" width="9.140625" style="105"/>
    <col min="4875" max="4876" width="11.42578125" style="105" customWidth="1"/>
    <col min="4877" max="5118" width="9.140625" style="105"/>
    <col min="5119" max="5119" width="5.85546875" style="105" customWidth="1"/>
    <col min="5120" max="5120" width="17.7109375" style="105" customWidth="1"/>
    <col min="5121" max="5129" width="11.42578125" style="105" customWidth="1"/>
    <col min="5130" max="5130" width="9.140625" style="105"/>
    <col min="5131" max="5132" width="11.42578125" style="105" customWidth="1"/>
    <col min="5133" max="5374" width="9.140625" style="105"/>
    <col min="5375" max="5375" width="5.85546875" style="105" customWidth="1"/>
    <col min="5376" max="5376" width="17.7109375" style="105" customWidth="1"/>
    <col min="5377" max="5385" width="11.42578125" style="105" customWidth="1"/>
    <col min="5386" max="5386" width="9.140625" style="105"/>
    <col min="5387" max="5388" width="11.42578125" style="105" customWidth="1"/>
    <col min="5389" max="5630" width="9.140625" style="105"/>
    <col min="5631" max="5631" width="5.85546875" style="105" customWidth="1"/>
    <col min="5632" max="5632" width="17.7109375" style="105" customWidth="1"/>
    <col min="5633" max="5641" width="11.42578125" style="105" customWidth="1"/>
    <col min="5642" max="5642" width="9.140625" style="105"/>
    <col min="5643" max="5644" width="11.42578125" style="105" customWidth="1"/>
    <col min="5645" max="5886" width="9.140625" style="105"/>
    <col min="5887" max="5887" width="5.85546875" style="105" customWidth="1"/>
    <col min="5888" max="5888" width="17.7109375" style="105" customWidth="1"/>
    <col min="5889" max="5897" width="11.42578125" style="105" customWidth="1"/>
    <col min="5898" max="5898" width="9.140625" style="105"/>
    <col min="5899" max="5900" width="11.42578125" style="105" customWidth="1"/>
    <col min="5901" max="6142" width="9.140625" style="105"/>
    <col min="6143" max="6143" width="5.85546875" style="105" customWidth="1"/>
    <col min="6144" max="6144" width="17.7109375" style="105" customWidth="1"/>
    <col min="6145" max="6153" width="11.42578125" style="105" customWidth="1"/>
    <col min="6154" max="6154" width="9.140625" style="105"/>
    <col min="6155" max="6156" width="11.42578125" style="105" customWidth="1"/>
    <col min="6157" max="6398" width="9.140625" style="105"/>
    <col min="6399" max="6399" width="5.85546875" style="105" customWidth="1"/>
    <col min="6400" max="6400" width="17.7109375" style="105" customWidth="1"/>
    <col min="6401" max="6409" width="11.42578125" style="105" customWidth="1"/>
    <col min="6410" max="6410" width="9.140625" style="105"/>
    <col min="6411" max="6412" width="11.42578125" style="105" customWidth="1"/>
    <col min="6413" max="6654" width="9.140625" style="105"/>
    <col min="6655" max="6655" width="5.85546875" style="105" customWidth="1"/>
    <col min="6656" max="6656" width="17.7109375" style="105" customWidth="1"/>
    <col min="6657" max="6665" width="11.42578125" style="105" customWidth="1"/>
    <col min="6666" max="6666" width="9.140625" style="105"/>
    <col min="6667" max="6668" width="11.42578125" style="105" customWidth="1"/>
    <col min="6669" max="6910" width="9.140625" style="105"/>
    <col min="6911" max="6911" width="5.85546875" style="105" customWidth="1"/>
    <col min="6912" max="6912" width="17.7109375" style="105" customWidth="1"/>
    <col min="6913" max="6921" width="11.42578125" style="105" customWidth="1"/>
    <col min="6922" max="6922" width="9.140625" style="105"/>
    <col min="6923" max="6924" width="11.42578125" style="105" customWidth="1"/>
    <col min="6925" max="7166" width="9.140625" style="105"/>
    <col min="7167" max="7167" width="5.85546875" style="105" customWidth="1"/>
    <col min="7168" max="7168" width="17.7109375" style="105" customWidth="1"/>
    <col min="7169" max="7177" width="11.42578125" style="105" customWidth="1"/>
    <col min="7178" max="7178" width="9.140625" style="105"/>
    <col min="7179" max="7180" width="11.42578125" style="105" customWidth="1"/>
    <col min="7181" max="7422" width="9.140625" style="105"/>
    <col min="7423" max="7423" width="5.85546875" style="105" customWidth="1"/>
    <col min="7424" max="7424" width="17.7109375" style="105" customWidth="1"/>
    <col min="7425" max="7433" width="11.42578125" style="105" customWidth="1"/>
    <col min="7434" max="7434" width="9.140625" style="105"/>
    <col min="7435" max="7436" width="11.42578125" style="105" customWidth="1"/>
    <col min="7437" max="7678" width="9.140625" style="105"/>
    <col min="7679" max="7679" width="5.85546875" style="105" customWidth="1"/>
    <col min="7680" max="7680" width="17.7109375" style="105" customWidth="1"/>
    <col min="7681" max="7689" width="11.42578125" style="105" customWidth="1"/>
    <col min="7690" max="7690" width="9.140625" style="105"/>
    <col min="7691" max="7692" width="11.42578125" style="105" customWidth="1"/>
    <col min="7693" max="7934" width="9.140625" style="105"/>
    <col min="7935" max="7935" width="5.85546875" style="105" customWidth="1"/>
    <col min="7936" max="7936" width="17.7109375" style="105" customWidth="1"/>
    <col min="7937" max="7945" width="11.42578125" style="105" customWidth="1"/>
    <col min="7946" max="7946" width="9.140625" style="105"/>
    <col min="7947" max="7948" width="11.42578125" style="105" customWidth="1"/>
    <col min="7949" max="8190" width="9.140625" style="105"/>
    <col min="8191" max="8191" width="5.85546875" style="105" customWidth="1"/>
    <col min="8192" max="8192" width="17.7109375" style="105" customWidth="1"/>
    <col min="8193" max="8201" width="11.42578125" style="105" customWidth="1"/>
    <col min="8202" max="8202" width="9.140625" style="105"/>
    <col min="8203" max="8204" width="11.42578125" style="105" customWidth="1"/>
    <col min="8205" max="8446" width="9.140625" style="105"/>
    <col min="8447" max="8447" width="5.85546875" style="105" customWidth="1"/>
    <col min="8448" max="8448" width="17.7109375" style="105" customWidth="1"/>
    <col min="8449" max="8457" width="11.42578125" style="105" customWidth="1"/>
    <col min="8458" max="8458" width="9.140625" style="105"/>
    <col min="8459" max="8460" width="11.42578125" style="105" customWidth="1"/>
    <col min="8461" max="8702" width="9.140625" style="105"/>
    <col min="8703" max="8703" width="5.85546875" style="105" customWidth="1"/>
    <col min="8704" max="8704" width="17.7109375" style="105" customWidth="1"/>
    <col min="8705" max="8713" width="11.42578125" style="105" customWidth="1"/>
    <col min="8714" max="8714" width="9.140625" style="105"/>
    <col min="8715" max="8716" width="11.42578125" style="105" customWidth="1"/>
    <col min="8717" max="8958" width="9.140625" style="105"/>
    <col min="8959" max="8959" width="5.85546875" style="105" customWidth="1"/>
    <col min="8960" max="8960" width="17.7109375" style="105" customWidth="1"/>
    <col min="8961" max="8969" width="11.42578125" style="105" customWidth="1"/>
    <col min="8970" max="8970" width="9.140625" style="105"/>
    <col min="8971" max="8972" width="11.42578125" style="105" customWidth="1"/>
    <col min="8973" max="9214" width="9.140625" style="105"/>
    <col min="9215" max="9215" width="5.85546875" style="105" customWidth="1"/>
    <col min="9216" max="9216" width="17.7109375" style="105" customWidth="1"/>
    <col min="9217" max="9225" width="11.42578125" style="105" customWidth="1"/>
    <col min="9226" max="9226" width="9.140625" style="105"/>
    <col min="9227" max="9228" width="11.42578125" style="105" customWidth="1"/>
    <col min="9229" max="9470" width="9.140625" style="105"/>
    <col min="9471" max="9471" width="5.85546875" style="105" customWidth="1"/>
    <col min="9472" max="9472" width="17.7109375" style="105" customWidth="1"/>
    <col min="9473" max="9481" width="11.42578125" style="105" customWidth="1"/>
    <col min="9482" max="9482" width="9.140625" style="105"/>
    <col min="9483" max="9484" width="11.42578125" style="105" customWidth="1"/>
    <col min="9485" max="9726" width="9.140625" style="105"/>
    <col min="9727" max="9727" width="5.85546875" style="105" customWidth="1"/>
    <col min="9728" max="9728" width="17.7109375" style="105" customWidth="1"/>
    <col min="9729" max="9737" width="11.42578125" style="105" customWidth="1"/>
    <col min="9738" max="9738" width="9.140625" style="105"/>
    <col min="9739" max="9740" width="11.42578125" style="105" customWidth="1"/>
    <col min="9741" max="9982" width="9.140625" style="105"/>
    <col min="9983" max="9983" width="5.85546875" style="105" customWidth="1"/>
    <col min="9984" max="9984" width="17.7109375" style="105" customWidth="1"/>
    <col min="9985" max="9993" width="11.42578125" style="105" customWidth="1"/>
    <col min="9994" max="9994" width="9.140625" style="105"/>
    <col min="9995" max="9996" width="11.42578125" style="105" customWidth="1"/>
    <col min="9997" max="10238" width="9.140625" style="105"/>
    <col min="10239" max="10239" width="5.85546875" style="105" customWidth="1"/>
    <col min="10240" max="10240" width="17.7109375" style="105" customWidth="1"/>
    <col min="10241" max="10249" width="11.42578125" style="105" customWidth="1"/>
    <col min="10250" max="10250" width="9.140625" style="105"/>
    <col min="10251" max="10252" width="11.42578125" style="105" customWidth="1"/>
    <col min="10253" max="10494" width="9.140625" style="105"/>
    <col min="10495" max="10495" width="5.85546875" style="105" customWidth="1"/>
    <col min="10496" max="10496" width="17.7109375" style="105" customWidth="1"/>
    <col min="10497" max="10505" width="11.42578125" style="105" customWidth="1"/>
    <col min="10506" max="10506" width="9.140625" style="105"/>
    <col min="10507" max="10508" width="11.42578125" style="105" customWidth="1"/>
    <col min="10509" max="10750" width="9.140625" style="105"/>
    <col min="10751" max="10751" width="5.85546875" style="105" customWidth="1"/>
    <col min="10752" max="10752" width="17.7109375" style="105" customWidth="1"/>
    <col min="10753" max="10761" width="11.42578125" style="105" customWidth="1"/>
    <col min="10762" max="10762" width="9.140625" style="105"/>
    <col min="10763" max="10764" width="11.42578125" style="105" customWidth="1"/>
    <col min="10765" max="11006" width="9.140625" style="105"/>
    <col min="11007" max="11007" width="5.85546875" style="105" customWidth="1"/>
    <col min="11008" max="11008" width="17.7109375" style="105" customWidth="1"/>
    <col min="11009" max="11017" width="11.42578125" style="105" customWidth="1"/>
    <col min="11018" max="11018" width="9.140625" style="105"/>
    <col min="11019" max="11020" width="11.42578125" style="105" customWidth="1"/>
    <col min="11021" max="11262" width="9.140625" style="105"/>
    <col min="11263" max="11263" width="5.85546875" style="105" customWidth="1"/>
    <col min="11264" max="11264" width="17.7109375" style="105" customWidth="1"/>
    <col min="11265" max="11273" width="11.42578125" style="105" customWidth="1"/>
    <col min="11274" max="11274" width="9.140625" style="105"/>
    <col min="11275" max="11276" width="11.42578125" style="105" customWidth="1"/>
    <col min="11277" max="11518" width="9.140625" style="105"/>
    <col min="11519" max="11519" width="5.85546875" style="105" customWidth="1"/>
    <col min="11520" max="11520" width="17.7109375" style="105" customWidth="1"/>
    <col min="11521" max="11529" width="11.42578125" style="105" customWidth="1"/>
    <col min="11530" max="11530" width="9.140625" style="105"/>
    <col min="11531" max="11532" width="11.42578125" style="105" customWidth="1"/>
    <col min="11533" max="11774" width="9.140625" style="105"/>
    <col min="11775" max="11775" width="5.85546875" style="105" customWidth="1"/>
    <col min="11776" max="11776" width="17.7109375" style="105" customWidth="1"/>
    <col min="11777" max="11785" width="11.42578125" style="105" customWidth="1"/>
    <col min="11786" max="11786" width="9.140625" style="105"/>
    <col min="11787" max="11788" width="11.42578125" style="105" customWidth="1"/>
    <col min="11789" max="12030" width="9.140625" style="105"/>
    <col min="12031" max="12031" width="5.85546875" style="105" customWidth="1"/>
    <col min="12032" max="12032" width="17.7109375" style="105" customWidth="1"/>
    <col min="12033" max="12041" width="11.42578125" style="105" customWidth="1"/>
    <col min="12042" max="12042" width="9.140625" style="105"/>
    <col min="12043" max="12044" width="11.42578125" style="105" customWidth="1"/>
    <col min="12045" max="12286" width="9.140625" style="105"/>
    <col min="12287" max="12287" width="5.85546875" style="105" customWidth="1"/>
    <col min="12288" max="12288" width="17.7109375" style="105" customWidth="1"/>
    <col min="12289" max="12297" width="11.42578125" style="105" customWidth="1"/>
    <col min="12298" max="12298" width="9.140625" style="105"/>
    <col min="12299" max="12300" width="11.42578125" style="105" customWidth="1"/>
    <col min="12301" max="12542" width="9.140625" style="105"/>
    <col min="12543" max="12543" width="5.85546875" style="105" customWidth="1"/>
    <col min="12544" max="12544" width="17.7109375" style="105" customWidth="1"/>
    <col min="12545" max="12553" width="11.42578125" style="105" customWidth="1"/>
    <col min="12554" max="12554" width="9.140625" style="105"/>
    <col min="12555" max="12556" width="11.42578125" style="105" customWidth="1"/>
    <col min="12557" max="12798" width="9.140625" style="105"/>
    <col min="12799" max="12799" width="5.85546875" style="105" customWidth="1"/>
    <col min="12800" max="12800" width="17.7109375" style="105" customWidth="1"/>
    <col min="12801" max="12809" width="11.42578125" style="105" customWidth="1"/>
    <col min="12810" max="12810" width="9.140625" style="105"/>
    <col min="12811" max="12812" width="11.42578125" style="105" customWidth="1"/>
    <col min="12813" max="13054" width="9.140625" style="105"/>
    <col min="13055" max="13055" width="5.85546875" style="105" customWidth="1"/>
    <col min="13056" max="13056" width="17.7109375" style="105" customWidth="1"/>
    <col min="13057" max="13065" width="11.42578125" style="105" customWidth="1"/>
    <col min="13066" max="13066" width="9.140625" style="105"/>
    <col min="13067" max="13068" width="11.42578125" style="105" customWidth="1"/>
    <col min="13069" max="13310" width="9.140625" style="105"/>
    <col min="13311" max="13311" width="5.85546875" style="105" customWidth="1"/>
    <col min="13312" max="13312" width="17.7109375" style="105" customWidth="1"/>
    <col min="13313" max="13321" width="11.42578125" style="105" customWidth="1"/>
    <col min="13322" max="13322" width="9.140625" style="105"/>
    <col min="13323" max="13324" width="11.42578125" style="105" customWidth="1"/>
    <col min="13325" max="13566" width="9.140625" style="105"/>
    <col min="13567" max="13567" width="5.85546875" style="105" customWidth="1"/>
    <col min="13568" max="13568" width="17.7109375" style="105" customWidth="1"/>
    <col min="13569" max="13577" width="11.42578125" style="105" customWidth="1"/>
    <col min="13578" max="13578" width="9.140625" style="105"/>
    <col min="13579" max="13580" width="11.42578125" style="105" customWidth="1"/>
    <col min="13581" max="13822" width="9.140625" style="105"/>
    <col min="13823" max="13823" width="5.85546875" style="105" customWidth="1"/>
    <col min="13824" max="13824" width="17.7109375" style="105" customWidth="1"/>
    <col min="13825" max="13833" width="11.42578125" style="105" customWidth="1"/>
    <col min="13834" max="13834" width="9.140625" style="105"/>
    <col min="13835" max="13836" width="11.42578125" style="105" customWidth="1"/>
    <col min="13837" max="14078" width="9.140625" style="105"/>
    <col min="14079" max="14079" width="5.85546875" style="105" customWidth="1"/>
    <col min="14080" max="14080" width="17.7109375" style="105" customWidth="1"/>
    <col min="14081" max="14089" width="11.42578125" style="105" customWidth="1"/>
    <col min="14090" max="14090" width="9.140625" style="105"/>
    <col min="14091" max="14092" width="11.42578125" style="105" customWidth="1"/>
    <col min="14093" max="14334" width="9.140625" style="105"/>
    <col min="14335" max="14335" width="5.85546875" style="105" customWidth="1"/>
    <col min="14336" max="14336" width="17.7109375" style="105" customWidth="1"/>
    <col min="14337" max="14345" width="11.42578125" style="105" customWidth="1"/>
    <col min="14346" max="14346" width="9.140625" style="105"/>
    <col min="14347" max="14348" width="11.42578125" style="105" customWidth="1"/>
    <col min="14349" max="14590" width="9.140625" style="105"/>
    <col min="14591" max="14591" width="5.85546875" style="105" customWidth="1"/>
    <col min="14592" max="14592" width="17.7109375" style="105" customWidth="1"/>
    <col min="14593" max="14601" width="11.42578125" style="105" customWidth="1"/>
    <col min="14602" max="14602" width="9.140625" style="105"/>
    <col min="14603" max="14604" width="11.42578125" style="105" customWidth="1"/>
    <col min="14605" max="14846" width="9.140625" style="105"/>
    <col min="14847" max="14847" width="5.85546875" style="105" customWidth="1"/>
    <col min="14848" max="14848" width="17.7109375" style="105" customWidth="1"/>
    <col min="14849" max="14857" width="11.42578125" style="105" customWidth="1"/>
    <col min="14858" max="14858" width="9.140625" style="105"/>
    <col min="14859" max="14860" width="11.42578125" style="105" customWidth="1"/>
    <col min="14861" max="15102" width="9.140625" style="105"/>
    <col min="15103" max="15103" width="5.85546875" style="105" customWidth="1"/>
    <col min="15104" max="15104" width="17.7109375" style="105" customWidth="1"/>
    <col min="15105" max="15113" width="11.42578125" style="105" customWidth="1"/>
    <col min="15114" max="15114" width="9.140625" style="105"/>
    <col min="15115" max="15116" width="11.42578125" style="105" customWidth="1"/>
    <col min="15117" max="15358" width="9.140625" style="105"/>
    <col min="15359" max="15359" width="5.85546875" style="105" customWidth="1"/>
    <col min="15360" max="15360" width="17.7109375" style="105" customWidth="1"/>
    <col min="15361" max="15369" width="11.42578125" style="105" customWidth="1"/>
    <col min="15370" max="15370" width="9.140625" style="105"/>
    <col min="15371" max="15372" width="11.42578125" style="105" customWidth="1"/>
    <col min="15373" max="15614" width="9.140625" style="105"/>
    <col min="15615" max="15615" width="5.85546875" style="105" customWidth="1"/>
    <col min="15616" max="15616" width="17.7109375" style="105" customWidth="1"/>
    <col min="15617" max="15625" width="11.42578125" style="105" customWidth="1"/>
    <col min="15626" max="15626" width="9.140625" style="105"/>
    <col min="15627" max="15628" width="11.42578125" style="105" customWidth="1"/>
    <col min="15629" max="15870" width="9.140625" style="105"/>
    <col min="15871" max="15871" width="5.85546875" style="105" customWidth="1"/>
    <col min="15872" max="15872" width="17.7109375" style="105" customWidth="1"/>
    <col min="15873" max="15881" width="11.42578125" style="105" customWidth="1"/>
    <col min="15882" max="15882" width="9.140625" style="105"/>
    <col min="15883" max="15884" width="11.42578125" style="105" customWidth="1"/>
    <col min="15885" max="16126" width="9.140625" style="105"/>
    <col min="16127" max="16127" width="5.85546875" style="105" customWidth="1"/>
    <col min="16128" max="16128" width="17.7109375" style="105" customWidth="1"/>
    <col min="16129" max="16137" width="11.42578125" style="105" customWidth="1"/>
    <col min="16138" max="16138" width="9.140625" style="105"/>
    <col min="16139" max="16140" width="11.42578125" style="105" customWidth="1"/>
    <col min="16141" max="16384" width="9.140625" style="105"/>
  </cols>
  <sheetData>
    <row r="1" spans="1:11" ht="21" customHeight="1">
      <c r="A1" s="197" t="s">
        <v>32</v>
      </c>
      <c r="B1" s="235"/>
      <c r="C1" s="232"/>
      <c r="D1" s="232"/>
      <c r="E1" s="232"/>
      <c r="F1" s="232"/>
      <c r="G1" s="232"/>
      <c r="H1" s="232"/>
      <c r="I1" s="342" t="s">
        <v>111</v>
      </c>
      <c r="J1" s="342"/>
      <c r="K1" s="342"/>
    </row>
    <row r="2" spans="1:11" ht="21" customHeight="1">
      <c r="A2" s="197" t="s">
        <v>34</v>
      </c>
      <c r="B2" s="235"/>
      <c r="C2" s="232"/>
      <c r="D2" s="232"/>
      <c r="E2" s="232"/>
      <c r="F2" s="232"/>
      <c r="G2" s="232"/>
      <c r="H2" s="232"/>
      <c r="I2" s="236"/>
      <c r="J2" s="236"/>
      <c r="K2" s="236"/>
    </row>
    <row r="3" spans="1:11" ht="21" customHeight="1">
      <c r="A3" s="233" t="s">
        <v>261</v>
      </c>
      <c r="B3" s="233"/>
      <c r="C3" s="234"/>
      <c r="D3" s="234"/>
      <c r="E3" s="234"/>
      <c r="F3" s="234"/>
      <c r="G3" s="234"/>
      <c r="H3" s="234"/>
      <c r="I3" s="234"/>
      <c r="J3" s="234"/>
      <c r="K3" s="234"/>
    </row>
    <row r="4" spans="1:11" ht="21" customHeight="1">
      <c r="A4" s="233" t="s">
        <v>260</v>
      </c>
      <c r="B4" s="233"/>
      <c r="C4" s="232"/>
      <c r="D4" s="232"/>
      <c r="E4" s="232"/>
      <c r="F4" s="232"/>
      <c r="G4" s="232"/>
      <c r="H4" s="232"/>
      <c r="I4" s="232"/>
      <c r="J4" s="232"/>
      <c r="K4" s="232"/>
    </row>
    <row r="5" spans="1:11" ht="18" customHeight="1">
      <c r="A5" s="343" t="str">
        <f>'81'!A5:C5</f>
        <v>(Kèm theo Quyết định số      /QĐ-UBND ngày      tháng      năm 2022 của UBND huyện Đăk Hà)</v>
      </c>
      <c r="B5" s="343"/>
      <c r="C5" s="343"/>
      <c r="D5" s="343"/>
      <c r="E5" s="343"/>
      <c r="F5" s="343"/>
      <c r="G5" s="343"/>
      <c r="H5" s="343"/>
      <c r="I5" s="343"/>
      <c r="J5" s="343"/>
      <c r="K5" s="343"/>
    </row>
    <row r="6" spans="1:11" ht="19.5" customHeight="1">
      <c r="A6" s="231"/>
      <c r="B6" s="231"/>
      <c r="C6" s="106"/>
      <c r="D6" s="106"/>
      <c r="E6" s="106"/>
      <c r="F6" s="106"/>
      <c r="G6" s="106"/>
      <c r="H6" s="106"/>
      <c r="I6" s="344" t="s">
        <v>0</v>
      </c>
      <c r="J6" s="344"/>
      <c r="K6" s="344"/>
    </row>
    <row r="7" spans="1:11" s="107" customFormat="1" ht="19.5" customHeight="1">
      <c r="A7" s="341" t="s">
        <v>193</v>
      </c>
      <c r="B7" s="345" t="s">
        <v>106</v>
      </c>
      <c r="C7" s="341" t="s">
        <v>110</v>
      </c>
      <c r="D7" s="341" t="s">
        <v>212</v>
      </c>
      <c r="E7" s="341" t="s">
        <v>213</v>
      </c>
      <c r="F7" s="341"/>
      <c r="G7" s="341"/>
      <c r="H7" s="341" t="s">
        <v>214</v>
      </c>
      <c r="I7" s="341" t="s">
        <v>215</v>
      </c>
      <c r="J7" s="341" t="s">
        <v>18</v>
      </c>
      <c r="K7" s="341" t="s">
        <v>216</v>
      </c>
    </row>
    <row r="8" spans="1:11" s="107" customFormat="1" ht="17.25" customHeight="1">
      <c r="A8" s="341"/>
      <c r="B8" s="345"/>
      <c r="C8" s="341"/>
      <c r="D8" s="341"/>
      <c r="E8" s="341" t="s">
        <v>217</v>
      </c>
      <c r="F8" s="341" t="s">
        <v>218</v>
      </c>
      <c r="G8" s="346"/>
      <c r="H8" s="341"/>
      <c r="I8" s="341"/>
      <c r="J8" s="341"/>
      <c r="K8" s="341"/>
    </row>
    <row r="9" spans="1:11" s="107" customFormat="1" ht="32.25" customHeight="1">
      <c r="A9" s="341"/>
      <c r="B9" s="345"/>
      <c r="C9" s="341"/>
      <c r="D9" s="341"/>
      <c r="E9" s="341"/>
      <c r="F9" s="341" t="s">
        <v>219</v>
      </c>
      <c r="G9" s="341" t="s">
        <v>220</v>
      </c>
      <c r="H9" s="341"/>
      <c r="I9" s="341"/>
      <c r="J9" s="341"/>
      <c r="K9" s="341"/>
    </row>
    <row r="10" spans="1:11" s="107" customFormat="1" ht="32.25" customHeight="1">
      <c r="A10" s="341"/>
      <c r="B10" s="345"/>
      <c r="C10" s="341"/>
      <c r="D10" s="341"/>
      <c r="E10" s="341"/>
      <c r="F10" s="341"/>
      <c r="G10" s="346"/>
      <c r="H10" s="341"/>
      <c r="I10" s="341"/>
      <c r="J10" s="341"/>
      <c r="K10" s="341"/>
    </row>
    <row r="11" spans="1:11" s="107" customFormat="1" ht="17.25" customHeight="1">
      <c r="A11" s="341"/>
      <c r="B11" s="345"/>
      <c r="C11" s="341"/>
      <c r="D11" s="341"/>
      <c r="E11" s="341"/>
      <c r="F11" s="341"/>
      <c r="G11" s="346"/>
      <c r="H11" s="341"/>
      <c r="I11" s="341"/>
      <c r="J11" s="341"/>
      <c r="K11" s="341"/>
    </row>
    <row r="12" spans="1:11" s="110" customFormat="1" ht="17.25" customHeight="1">
      <c r="A12" s="108" t="s">
        <v>4</v>
      </c>
      <c r="B12" s="108" t="s">
        <v>19</v>
      </c>
      <c r="C12" s="108">
        <v>1</v>
      </c>
      <c r="D12" s="108" t="s">
        <v>221</v>
      </c>
      <c r="E12" s="108">
        <v>3</v>
      </c>
      <c r="F12" s="108">
        <f>E12+1</f>
        <v>4</v>
      </c>
      <c r="G12" s="108">
        <f>F12+1</f>
        <v>5</v>
      </c>
      <c r="H12" s="108">
        <f>G12+1</f>
        <v>6</v>
      </c>
      <c r="I12" s="108">
        <f>H12+1</f>
        <v>7</v>
      </c>
      <c r="J12" s="108">
        <f>I12+1</f>
        <v>8</v>
      </c>
      <c r="K12" s="109" t="s">
        <v>222</v>
      </c>
    </row>
    <row r="13" spans="1:11" s="106" customFormat="1" ht="18.75" customHeight="1">
      <c r="A13" s="230"/>
      <c r="B13" s="229" t="s">
        <v>102</v>
      </c>
      <c r="C13" s="228">
        <f t="shared" ref="C13:K13" si="0">SUM(C14:C24)</f>
        <v>147822</v>
      </c>
      <c r="D13" s="228">
        <f t="shared" si="0"/>
        <v>2712</v>
      </c>
      <c r="E13" s="228">
        <f t="shared" si="0"/>
        <v>1635</v>
      </c>
      <c r="F13" s="228">
        <f t="shared" si="0"/>
        <v>147110</v>
      </c>
      <c r="G13" s="228">
        <f t="shared" si="0"/>
        <v>1077</v>
      </c>
      <c r="H13" s="228">
        <f t="shared" si="0"/>
        <v>49975</v>
      </c>
      <c r="I13" s="228">
        <f t="shared" si="0"/>
        <v>0</v>
      </c>
      <c r="J13" s="228">
        <f t="shared" si="0"/>
        <v>0</v>
      </c>
      <c r="K13" s="228">
        <f t="shared" si="0"/>
        <v>52687</v>
      </c>
    </row>
    <row r="14" spans="1:11" s="106" customFormat="1" ht="18.75" customHeight="1">
      <c r="A14" s="226">
        <v>1</v>
      </c>
      <c r="B14" s="225" t="s">
        <v>223</v>
      </c>
      <c r="C14" s="224">
        <f>'[3]Thu xa.1'!I8</f>
        <v>21518</v>
      </c>
      <c r="D14" s="224">
        <f t="shared" ref="D14:D24" si="1">E14+G14</f>
        <v>1189</v>
      </c>
      <c r="E14" s="224">
        <f>'[3]Thu xa.1'!J9</f>
        <v>764</v>
      </c>
      <c r="F14" s="224">
        <f>'[3]Thu xa.1'!I13</f>
        <v>21318</v>
      </c>
      <c r="G14" s="224">
        <f>'[3]Thu xa.1'!J13</f>
        <v>425</v>
      </c>
      <c r="H14" s="224">
        <f>'[3]Thu xa.1'!I27</f>
        <v>4365</v>
      </c>
      <c r="I14" s="224"/>
      <c r="J14" s="224"/>
      <c r="K14" s="224">
        <f t="shared" ref="K14:K24" si="2">D14+H14+I14+J14</f>
        <v>5554</v>
      </c>
    </row>
    <row r="15" spans="1:11" s="106" customFormat="1" ht="18.75" customHeight="1">
      <c r="A15" s="226">
        <f t="shared" ref="A15:A24" si="3">A14+1</f>
        <v>2</v>
      </c>
      <c r="B15" s="225" t="s">
        <v>151</v>
      </c>
      <c r="C15" s="224">
        <f>'[3]Thu xa.1'!M8</f>
        <v>4310</v>
      </c>
      <c r="D15" s="224">
        <f t="shared" si="1"/>
        <v>195</v>
      </c>
      <c r="E15" s="224">
        <f>'[3]Thu xa.1'!N9</f>
        <v>95</v>
      </c>
      <c r="F15" s="224">
        <f>'[3]Thu xa.1'!M13</f>
        <v>4255</v>
      </c>
      <c r="G15" s="224">
        <f>'[3]Thu xa.1'!N13</f>
        <v>100</v>
      </c>
      <c r="H15" s="224">
        <f>'[3]Thu xa.1'!M27</f>
        <v>4915</v>
      </c>
      <c r="I15" s="224"/>
      <c r="J15" s="224"/>
      <c r="K15" s="224">
        <f t="shared" si="2"/>
        <v>5110</v>
      </c>
    </row>
    <row r="16" spans="1:11" s="106" customFormat="1" ht="18.75" customHeight="1">
      <c r="A16" s="226">
        <f t="shared" si="3"/>
        <v>3</v>
      </c>
      <c r="B16" s="225" t="s">
        <v>150</v>
      </c>
      <c r="C16" s="224">
        <f>'[3]Thu xa.1'!Q8</f>
        <v>4530</v>
      </c>
      <c r="D16" s="224">
        <f t="shared" si="1"/>
        <v>350</v>
      </c>
      <c r="E16" s="224">
        <f>'[3]Thu xa.1'!R9</f>
        <v>167</v>
      </c>
      <c r="F16" s="224">
        <f>'[3]Thu xa.1'!Q13</f>
        <v>4445</v>
      </c>
      <c r="G16" s="224">
        <f>'[3]Thu xa.1'!R13</f>
        <v>183</v>
      </c>
      <c r="H16" s="224">
        <f>'[3]Thu xa.1'!Q27</f>
        <v>3788</v>
      </c>
      <c r="I16" s="224"/>
      <c r="J16" s="224"/>
      <c r="K16" s="224">
        <f t="shared" si="2"/>
        <v>4138</v>
      </c>
    </row>
    <row r="17" spans="1:11" s="106" customFormat="1" ht="18.75" customHeight="1">
      <c r="A17" s="226">
        <f t="shared" si="3"/>
        <v>4</v>
      </c>
      <c r="B17" s="225" t="s">
        <v>152</v>
      </c>
      <c r="C17" s="224">
        <f>'[3]Thu xa.1'!U8</f>
        <v>3089</v>
      </c>
      <c r="D17" s="224">
        <f t="shared" si="1"/>
        <v>282</v>
      </c>
      <c r="E17" s="224">
        <f>'[3]Thu xa.1'!V9</f>
        <v>139</v>
      </c>
      <c r="F17" s="224">
        <f>'[3]Thu xa.1'!U13</f>
        <v>2995</v>
      </c>
      <c r="G17" s="224">
        <f>'[3]Thu xa.1'!V13</f>
        <v>143</v>
      </c>
      <c r="H17" s="224">
        <f>'[3]Thu xa.1'!U27</f>
        <v>4424</v>
      </c>
      <c r="I17" s="224"/>
      <c r="J17" s="224"/>
      <c r="K17" s="224">
        <f t="shared" si="2"/>
        <v>4706</v>
      </c>
    </row>
    <row r="18" spans="1:11" s="106" customFormat="1" ht="18.75" customHeight="1">
      <c r="A18" s="226">
        <f t="shared" si="3"/>
        <v>5</v>
      </c>
      <c r="B18" s="225" t="s">
        <v>224</v>
      </c>
      <c r="C18" s="224">
        <f>'[3]Thu xa.1'!Y8</f>
        <v>344</v>
      </c>
      <c r="D18" s="224">
        <f t="shared" si="1"/>
        <v>66</v>
      </c>
      <c r="E18" s="224">
        <f>'[3]Thu xa.1'!Z9</f>
        <v>41</v>
      </c>
      <c r="F18" s="224">
        <f>'[3]Thu xa.1'!Y13</f>
        <v>310</v>
      </c>
      <c r="G18" s="224">
        <f>'[3]Thu xa.1'!Z13</f>
        <v>25</v>
      </c>
      <c r="H18" s="224">
        <f>'[3]Thu xa.1'!Y27</f>
        <v>4960</v>
      </c>
      <c r="I18" s="224"/>
      <c r="J18" s="224"/>
      <c r="K18" s="224">
        <f t="shared" si="2"/>
        <v>5026</v>
      </c>
    </row>
    <row r="19" spans="1:11" s="106" customFormat="1" ht="18.75" customHeight="1">
      <c r="A19" s="226">
        <f t="shared" si="3"/>
        <v>6</v>
      </c>
      <c r="B19" s="227" t="s">
        <v>148</v>
      </c>
      <c r="C19" s="224">
        <f>'[3]Thu xa.1'!AC8</f>
        <v>284</v>
      </c>
      <c r="D19" s="224">
        <f t="shared" si="1"/>
        <v>63</v>
      </c>
      <c r="E19" s="224">
        <f>'[3]Thu xa.1'!AD9</f>
        <v>51</v>
      </c>
      <c r="F19" s="224">
        <f>'[3]Thu xa.1'!AC13</f>
        <v>235</v>
      </c>
      <c r="G19" s="224">
        <f>'[3]Thu xa.1'!AD13</f>
        <v>12</v>
      </c>
      <c r="H19" s="224">
        <f>'[3]Thu xa.1'!AC27</f>
        <v>4634</v>
      </c>
      <c r="I19" s="224"/>
      <c r="J19" s="224"/>
      <c r="K19" s="224">
        <f t="shared" si="2"/>
        <v>4697</v>
      </c>
    </row>
    <row r="20" spans="1:11" s="106" customFormat="1" ht="18.75" customHeight="1">
      <c r="A20" s="226">
        <f t="shared" si="3"/>
        <v>7</v>
      </c>
      <c r="B20" s="227" t="s">
        <v>153</v>
      </c>
      <c r="C20" s="224">
        <f>'[3]Thu xa.1'!AG8</f>
        <v>770</v>
      </c>
      <c r="D20" s="224">
        <f t="shared" si="1"/>
        <v>99</v>
      </c>
      <c r="E20" s="224">
        <f>'[3]Thu xa.1'!AH9</f>
        <v>56</v>
      </c>
      <c r="F20" s="224">
        <f>'[3]Thu xa.1'!AG13</f>
        <v>725</v>
      </c>
      <c r="G20" s="224">
        <f>'[3]Thu xa.1'!AH13</f>
        <v>43</v>
      </c>
      <c r="H20" s="224">
        <f>'[3]Thu xa.1'!AG27</f>
        <v>5154</v>
      </c>
      <c r="I20" s="224"/>
      <c r="J20" s="224"/>
      <c r="K20" s="224">
        <f t="shared" si="2"/>
        <v>5253</v>
      </c>
    </row>
    <row r="21" spans="1:11" s="106" customFormat="1" ht="18.75" customHeight="1">
      <c r="A21" s="226">
        <f t="shared" si="3"/>
        <v>8</v>
      </c>
      <c r="B21" s="227" t="s">
        <v>154</v>
      </c>
      <c r="C21" s="224">
        <f>'[3]Thu xa.1'!AK8</f>
        <v>162</v>
      </c>
      <c r="D21" s="224">
        <f t="shared" si="1"/>
        <v>48</v>
      </c>
      <c r="E21" s="224">
        <f>'[3]Thu xa.1'!AL9</f>
        <v>41</v>
      </c>
      <c r="F21" s="224">
        <f>'[3]Thu xa.1'!AK13</f>
        <v>135</v>
      </c>
      <c r="G21" s="224">
        <f>'[3]Thu xa.1'!AL13</f>
        <v>7</v>
      </c>
      <c r="H21" s="224">
        <f>'[3]Thu xa.1'!AK27</f>
        <v>4982</v>
      </c>
      <c r="I21" s="224"/>
      <c r="J21" s="224"/>
      <c r="K21" s="224">
        <f t="shared" si="2"/>
        <v>5030</v>
      </c>
    </row>
    <row r="22" spans="1:11" s="106" customFormat="1" ht="18.75" customHeight="1">
      <c r="A22" s="226">
        <f t="shared" si="3"/>
        <v>9</v>
      </c>
      <c r="B22" s="227" t="s">
        <v>155</v>
      </c>
      <c r="C22" s="224">
        <f>'[3]Thu xa.1'!AO8</f>
        <v>89924</v>
      </c>
      <c r="D22" s="224">
        <f t="shared" si="1"/>
        <v>254</v>
      </c>
      <c r="E22" s="224">
        <f>'[3]Thu xa.1'!AP9</f>
        <v>144</v>
      </c>
      <c r="F22" s="224">
        <f>'[3]Thu xa.1'!AO13</f>
        <v>89875</v>
      </c>
      <c r="G22" s="224">
        <f>'[3]Thu xa.1'!AP13</f>
        <v>110</v>
      </c>
      <c r="H22" s="224">
        <f>'[3]Thu xa.1'!AO27</f>
        <v>4095</v>
      </c>
      <c r="I22" s="224"/>
      <c r="J22" s="224"/>
      <c r="K22" s="224">
        <f t="shared" si="2"/>
        <v>4349</v>
      </c>
    </row>
    <row r="23" spans="1:11" s="106" customFormat="1" ht="18.75" customHeight="1">
      <c r="A23" s="226">
        <f t="shared" si="3"/>
        <v>10</v>
      </c>
      <c r="B23" s="225" t="s">
        <v>156</v>
      </c>
      <c r="C23" s="224">
        <f>'[3]Thu xa.1'!AS8</f>
        <v>22378</v>
      </c>
      <c r="D23" s="224">
        <f t="shared" si="1"/>
        <v>66</v>
      </c>
      <c r="E23" s="224">
        <f>'[3]Thu xa.1'!AT9</f>
        <v>59</v>
      </c>
      <c r="F23" s="224">
        <f>'[3]Thu xa.1'!AS13</f>
        <v>22342</v>
      </c>
      <c r="G23" s="224">
        <f>'[3]Thu xa.1'!AT13</f>
        <v>7</v>
      </c>
      <c r="H23" s="224">
        <f>'[3]Thu xa.1'!AS27</f>
        <v>4744</v>
      </c>
      <c r="I23" s="224"/>
      <c r="J23" s="224"/>
      <c r="K23" s="224">
        <f t="shared" si="2"/>
        <v>4810</v>
      </c>
    </row>
    <row r="24" spans="1:11" s="106" customFormat="1" ht="18.75" customHeight="1">
      <c r="A24" s="226">
        <f t="shared" si="3"/>
        <v>11</v>
      </c>
      <c r="B24" s="225" t="s">
        <v>157</v>
      </c>
      <c r="C24" s="224">
        <f>'[3]Thu xa.1'!AW8</f>
        <v>513</v>
      </c>
      <c r="D24" s="224">
        <f t="shared" si="1"/>
        <v>100</v>
      </c>
      <c r="E24" s="224">
        <f>'[3]Thu xa.1'!AX9</f>
        <v>78</v>
      </c>
      <c r="F24" s="224">
        <f>'[3]Thu xa.1'!AW13</f>
        <v>475</v>
      </c>
      <c r="G24" s="224">
        <f>'[3]Thu xa.1'!AX13</f>
        <v>22</v>
      </c>
      <c r="H24" s="224">
        <f>'[3]Thu xa.1'!AW27</f>
        <v>3914</v>
      </c>
      <c r="I24" s="224"/>
      <c r="J24" s="224"/>
      <c r="K24" s="224">
        <f t="shared" si="2"/>
        <v>4014</v>
      </c>
    </row>
    <row r="25" spans="1:11" ht="15.95" customHeight="1">
      <c r="A25" s="223"/>
      <c r="B25" s="223"/>
      <c r="C25" s="222"/>
      <c r="D25" s="222"/>
      <c r="E25" s="222"/>
      <c r="F25" s="222"/>
      <c r="G25" s="222"/>
      <c r="H25" s="222"/>
      <c r="I25" s="222"/>
      <c r="J25" s="222"/>
      <c r="K25" s="222"/>
    </row>
    <row r="26" spans="1:11" ht="22.5" customHeight="1">
      <c r="A26" s="220"/>
      <c r="B26" s="111"/>
      <c r="C26" s="106"/>
      <c r="D26" s="106"/>
      <c r="E26" s="106"/>
      <c r="F26" s="106"/>
      <c r="G26" s="106"/>
      <c r="H26" s="106"/>
      <c r="I26" s="106"/>
      <c r="J26" s="106"/>
      <c r="K26" s="106"/>
    </row>
    <row r="27" spans="1:11" ht="18.75">
      <c r="A27" s="106"/>
      <c r="B27" s="106"/>
      <c r="C27" s="106"/>
      <c r="D27" s="106"/>
      <c r="E27" s="106"/>
      <c r="F27" s="106"/>
      <c r="G27" s="106"/>
      <c r="H27" s="106"/>
      <c r="I27" s="106"/>
      <c r="J27" s="106"/>
      <c r="K27" s="106"/>
    </row>
    <row r="28" spans="1:11" ht="18.75">
      <c r="A28" s="106"/>
      <c r="B28" s="106"/>
      <c r="C28" s="106"/>
      <c r="D28" s="106"/>
      <c r="E28" s="106"/>
      <c r="F28" s="106"/>
      <c r="G28" s="106"/>
      <c r="H28" s="106"/>
      <c r="I28" s="106"/>
      <c r="J28" s="106"/>
      <c r="K28" s="106"/>
    </row>
    <row r="29" spans="1:11" ht="18.75">
      <c r="A29" s="106"/>
      <c r="B29" s="106"/>
      <c r="C29" s="106"/>
      <c r="D29" s="106"/>
      <c r="E29" s="106"/>
      <c r="F29" s="106"/>
      <c r="G29" s="106"/>
      <c r="H29" s="106"/>
      <c r="I29" s="106"/>
      <c r="J29" s="106"/>
      <c r="K29" s="106"/>
    </row>
    <row r="30" spans="1:11" ht="18.75">
      <c r="A30" s="220"/>
      <c r="B30" s="106"/>
      <c r="C30" s="106"/>
      <c r="D30" s="106"/>
      <c r="E30" s="106"/>
      <c r="F30" s="106"/>
      <c r="G30" s="106"/>
      <c r="H30" s="106"/>
      <c r="I30" s="106"/>
      <c r="J30" s="106"/>
      <c r="K30" s="106"/>
    </row>
    <row r="31" spans="1:11" ht="18.75">
      <c r="A31" s="106"/>
      <c r="B31" s="106"/>
      <c r="C31" s="106"/>
      <c r="D31" s="106"/>
      <c r="E31" s="106"/>
      <c r="F31" s="106"/>
      <c r="G31" s="106"/>
      <c r="H31" s="106"/>
      <c r="I31" s="106"/>
      <c r="J31" s="106"/>
      <c r="K31" s="106"/>
    </row>
    <row r="32" spans="1:11" ht="18.75">
      <c r="A32" s="106"/>
      <c r="B32" s="106"/>
      <c r="C32" s="106"/>
      <c r="D32" s="106"/>
      <c r="E32" s="106"/>
      <c r="F32" s="106"/>
      <c r="G32" s="106"/>
      <c r="H32" s="106"/>
      <c r="I32" s="106"/>
      <c r="J32" s="106"/>
      <c r="K32" s="106"/>
    </row>
    <row r="33" spans="1:11" ht="18.75">
      <c r="A33" s="106"/>
      <c r="B33" s="106"/>
      <c r="C33" s="106"/>
      <c r="D33" s="106"/>
      <c r="E33" s="106"/>
      <c r="F33" s="106"/>
      <c r="G33" s="106"/>
      <c r="H33" s="106"/>
      <c r="I33" s="106"/>
      <c r="J33" s="106"/>
      <c r="K33" s="106"/>
    </row>
    <row r="34" spans="1:11" ht="18.75">
      <c r="A34" s="106"/>
      <c r="B34" s="106"/>
      <c r="C34" s="106"/>
      <c r="D34" s="106"/>
      <c r="E34" s="106"/>
      <c r="F34" s="106"/>
      <c r="G34" s="106"/>
      <c r="H34" s="106"/>
      <c r="I34" s="106"/>
      <c r="J34" s="106"/>
      <c r="K34" s="106"/>
    </row>
    <row r="35" spans="1:11" ht="18.75">
      <c r="A35" s="106"/>
      <c r="B35" s="106"/>
      <c r="C35" s="106"/>
      <c r="D35" s="106"/>
      <c r="E35" s="106"/>
      <c r="F35" s="106"/>
      <c r="G35" s="106"/>
      <c r="H35" s="106"/>
      <c r="I35" s="106"/>
      <c r="J35" s="106"/>
      <c r="K35" s="106"/>
    </row>
    <row r="36" spans="1:11" ht="18.75">
      <c r="A36" s="106"/>
      <c r="B36" s="106"/>
      <c r="C36" s="106"/>
      <c r="D36" s="106"/>
      <c r="E36" s="106"/>
      <c r="F36" s="106"/>
      <c r="G36" s="106"/>
      <c r="H36" s="106"/>
      <c r="I36" s="106"/>
      <c r="J36" s="106"/>
      <c r="K36" s="106"/>
    </row>
    <row r="37" spans="1:11" ht="22.5" customHeight="1">
      <c r="A37" s="106"/>
      <c r="B37" s="106"/>
      <c r="C37" s="106"/>
      <c r="D37" s="106"/>
      <c r="E37" s="106"/>
      <c r="F37" s="106"/>
      <c r="G37" s="106"/>
      <c r="H37" s="106"/>
      <c r="I37" s="106"/>
      <c r="J37" s="106"/>
      <c r="K37" s="106"/>
    </row>
    <row r="38" spans="1:11" ht="18.75">
      <c r="A38" s="106"/>
      <c r="B38" s="106"/>
      <c r="C38" s="106"/>
      <c r="D38" s="106"/>
      <c r="E38" s="106"/>
      <c r="F38" s="106"/>
      <c r="G38" s="106"/>
      <c r="H38" s="106"/>
      <c r="I38" s="106"/>
      <c r="J38" s="106"/>
      <c r="K38" s="106"/>
    </row>
    <row r="39" spans="1:11" ht="18.75">
      <c r="A39" s="106"/>
      <c r="B39" s="106"/>
      <c r="C39" s="106"/>
      <c r="D39" s="106"/>
      <c r="E39" s="106"/>
      <c r="F39" s="106"/>
      <c r="G39" s="106"/>
      <c r="H39" s="106"/>
      <c r="I39" s="106"/>
      <c r="J39" s="106"/>
      <c r="K39" s="106"/>
    </row>
    <row r="40" spans="1:11" ht="18.75">
      <c r="A40" s="106"/>
      <c r="B40" s="106"/>
      <c r="C40" s="106"/>
      <c r="D40" s="106"/>
      <c r="E40" s="106"/>
      <c r="F40" s="106"/>
      <c r="G40" s="106"/>
      <c r="H40" s="106"/>
      <c r="I40" s="106"/>
      <c r="J40" s="106"/>
      <c r="K40" s="106"/>
    </row>
    <row r="41" spans="1:11" ht="18.75">
      <c r="A41" s="106"/>
      <c r="B41" s="106"/>
      <c r="C41" s="106"/>
      <c r="D41" s="106"/>
      <c r="E41" s="106"/>
      <c r="F41" s="106"/>
      <c r="G41" s="106"/>
      <c r="H41" s="106"/>
      <c r="I41" s="106"/>
      <c r="J41" s="106"/>
      <c r="K41" s="106"/>
    </row>
  </sheetData>
  <mergeCells count="16">
    <mergeCell ref="I7:I11"/>
    <mergeCell ref="I1:K1"/>
    <mergeCell ref="A5:K5"/>
    <mergeCell ref="I6:K6"/>
    <mergeCell ref="B7:B11"/>
    <mergeCell ref="J7:J11"/>
    <mergeCell ref="K7:K11"/>
    <mergeCell ref="E8:E11"/>
    <mergeCell ref="F8:G8"/>
    <mergeCell ref="F9:F11"/>
    <mergeCell ref="G9:G11"/>
    <mergeCell ref="A7:A11"/>
    <mergeCell ref="C7:C11"/>
    <mergeCell ref="D7:D11"/>
    <mergeCell ref="E7:G7"/>
    <mergeCell ref="H7:H11"/>
  </mergeCells>
  <pageMargins left="0.7" right="0.7" top="0.75" bottom="0.75" header="0.3" footer="0.3"/>
  <pageSetup paperSize="9"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topLeftCell="A10" zoomScaleSheetLayoutView="100" workbookViewId="0">
      <selection activeCell="A6" sqref="A6:F6"/>
    </sheetView>
  </sheetViews>
  <sheetFormatPr defaultRowHeight="15.75"/>
  <cols>
    <col min="1" max="1" width="5.85546875" style="201" customWidth="1"/>
    <col min="2" max="2" width="22.7109375" style="201" customWidth="1"/>
    <col min="3" max="6" width="19.5703125" style="201" customWidth="1"/>
    <col min="7" max="251" width="9.140625" style="201"/>
    <col min="252" max="252" width="5.85546875" style="201" customWidth="1"/>
    <col min="253" max="253" width="34.42578125" style="201" customWidth="1"/>
    <col min="254" max="257" width="23.85546875" style="201" customWidth="1"/>
    <col min="258" max="507" width="9.140625" style="201"/>
    <col min="508" max="508" width="5.85546875" style="201" customWidth="1"/>
    <col min="509" max="509" width="34.42578125" style="201" customWidth="1"/>
    <col min="510" max="513" width="23.85546875" style="201" customWidth="1"/>
    <col min="514" max="763" width="9.140625" style="201"/>
    <col min="764" max="764" width="5.85546875" style="201" customWidth="1"/>
    <col min="765" max="765" width="34.42578125" style="201" customWidth="1"/>
    <col min="766" max="769" width="23.85546875" style="201" customWidth="1"/>
    <col min="770" max="1019" width="9.140625" style="201"/>
    <col min="1020" max="1020" width="5.85546875" style="201" customWidth="1"/>
    <col min="1021" max="1021" width="34.42578125" style="201" customWidth="1"/>
    <col min="1022" max="1025" width="23.85546875" style="201" customWidth="1"/>
    <col min="1026" max="1275" width="9.140625" style="201"/>
    <col min="1276" max="1276" width="5.85546875" style="201" customWidth="1"/>
    <col min="1277" max="1277" width="34.42578125" style="201" customWidth="1"/>
    <col min="1278" max="1281" width="23.85546875" style="201" customWidth="1"/>
    <col min="1282" max="1531" width="9.140625" style="201"/>
    <col min="1532" max="1532" width="5.85546875" style="201" customWidth="1"/>
    <col min="1533" max="1533" width="34.42578125" style="201" customWidth="1"/>
    <col min="1534" max="1537" width="23.85546875" style="201" customWidth="1"/>
    <col min="1538" max="1787" width="9.140625" style="201"/>
    <col min="1788" max="1788" width="5.85546875" style="201" customWidth="1"/>
    <col min="1789" max="1789" width="34.42578125" style="201" customWidth="1"/>
    <col min="1790" max="1793" width="23.85546875" style="201" customWidth="1"/>
    <col min="1794" max="2043" width="9.140625" style="201"/>
    <col min="2044" max="2044" width="5.85546875" style="201" customWidth="1"/>
    <col min="2045" max="2045" width="34.42578125" style="201" customWidth="1"/>
    <col min="2046" max="2049" width="23.85546875" style="201" customWidth="1"/>
    <col min="2050" max="2299" width="9.140625" style="201"/>
    <col min="2300" max="2300" width="5.85546875" style="201" customWidth="1"/>
    <col min="2301" max="2301" width="34.42578125" style="201" customWidth="1"/>
    <col min="2302" max="2305" width="23.85546875" style="201" customWidth="1"/>
    <col min="2306" max="2555" width="9.140625" style="201"/>
    <col min="2556" max="2556" width="5.85546875" style="201" customWidth="1"/>
    <col min="2557" max="2557" width="34.42578125" style="201" customWidth="1"/>
    <col min="2558" max="2561" width="23.85546875" style="201" customWidth="1"/>
    <col min="2562" max="2811" width="9.140625" style="201"/>
    <col min="2812" max="2812" width="5.85546875" style="201" customWidth="1"/>
    <col min="2813" max="2813" width="34.42578125" style="201" customWidth="1"/>
    <col min="2814" max="2817" width="23.85546875" style="201" customWidth="1"/>
    <col min="2818" max="3067" width="9.140625" style="201"/>
    <col min="3068" max="3068" width="5.85546875" style="201" customWidth="1"/>
    <col min="3069" max="3069" width="34.42578125" style="201" customWidth="1"/>
    <col min="3070" max="3073" width="23.85546875" style="201" customWidth="1"/>
    <col min="3074" max="3323" width="9.140625" style="201"/>
    <col min="3324" max="3324" width="5.85546875" style="201" customWidth="1"/>
    <col min="3325" max="3325" width="34.42578125" style="201" customWidth="1"/>
    <col min="3326" max="3329" width="23.85546875" style="201" customWidth="1"/>
    <col min="3330" max="3579" width="9.140625" style="201"/>
    <col min="3580" max="3580" width="5.85546875" style="201" customWidth="1"/>
    <col min="3581" max="3581" width="34.42578125" style="201" customWidth="1"/>
    <col min="3582" max="3585" width="23.85546875" style="201" customWidth="1"/>
    <col min="3586" max="3835" width="9.140625" style="201"/>
    <col min="3836" max="3836" width="5.85546875" style="201" customWidth="1"/>
    <col min="3837" max="3837" width="34.42578125" style="201" customWidth="1"/>
    <col min="3838" max="3841" width="23.85546875" style="201" customWidth="1"/>
    <col min="3842" max="4091" width="9.140625" style="201"/>
    <col min="4092" max="4092" width="5.85546875" style="201" customWidth="1"/>
    <col min="4093" max="4093" width="34.42578125" style="201" customWidth="1"/>
    <col min="4094" max="4097" width="23.85546875" style="201" customWidth="1"/>
    <col min="4098" max="4347" width="9.140625" style="201"/>
    <col min="4348" max="4348" width="5.85546875" style="201" customWidth="1"/>
    <col min="4349" max="4349" width="34.42578125" style="201" customWidth="1"/>
    <col min="4350" max="4353" width="23.85546875" style="201" customWidth="1"/>
    <col min="4354" max="4603" width="9.140625" style="201"/>
    <col min="4604" max="4604" width="5.85546875" style="201" customWidth="1"/>
    <col min="4605" max="4605" width="34.42578125" style="201" customWidth="1"/>
    <col min="4606" max="4609" width="23.85546875" style="201" customWidth="1"/>
    <col min="4610" max="4859" width="9.140625" style="201"/>
    <col min="4860" max="4860" width="5.85546875" style="201" customWidth="1"/>
    <col min="4861" max="4861" width="34.42578125" style="201" customWidth="1"/>
    <col min="4862" max="4865" width="23.85546875" style="201" customWidth="1"/>
    <col min="4866" max="5115" width="9.140625" style="201"/>
    <col min="5116" max="5116" width="5.85546875" style="201" customWidth="1"/>
    <col min="5117" max="5117" width="34.42578125" style="201" customWidth="1"/>
    <col min="5118" max="5121" width="23.85546875" style="201" customWidth="1"/>
    <col min="5122" max="5371" width="9.140625" style="201"/>
    <col min="5372" max="5372" width="5.85546875" style="201" customWidth="1"/>
    <col min="5373" max="5373" width="34.42578125" style="201" customWidth="1"/>
    <col min="5374" max="5377" width="23.85546875" style="201" customWidth="1"/>
    <col min="5378" max="5627" width="9.140625" style="201"/>
    <col min="5628" max="5628" width="5.85546875" style="201" customWidth="1"/>
    <col min="5629" max="5629" width="34.42578125" style="201" customWidth="1"/>
    <col min="5630" max="5633" width="23.85546875" style="201" customWidth="1"/>
    <col min="5634" max="5883" width="9.140625" style="201"/>
    <col min="5884" max="5884" width="5.85546875" style="201" customWidth="1"/>
    <col min="5885" max="5885" width="34.42578125" style="201" customWidth="1"/>
    <col min="5886" max="5889" width="23.85546875" style="201" customWidth="1"/>
    <col min="5890" max="6139" width="9.140625" style="201"/>
    <col min="6140" max="6140" width="5.85546875" style="201" customWidth="1"/>
    <col min="6141" max="6141" width="34.42578125" style="201" customWidth="1"/>
    <col min="6142" max="6145" width="23.85546875" style="201" customWidth="1"/>
    <col min="6146" max="6395" width="9.140625" style="201"/>
    <col min="6396" max="6396" width="5.85546875" style="201" customWidth="1"/>
    <col min="6397" max="6397" width="34.42578125" style="201" customWidth="1"/>
    <col min="6398" max="6401" width="23.85546875" style="201" customWidth="1"/>
    <col min="6402" max="6651" width="9.140625" style="201"/>
    <col min="6652" max="6652" width="5.85546875" style="201" customWidth="1"/>
    <col min="6653" max="6653" width="34.42578125" style="201" customWidth="1"/>
    <col min="6654" max="6657" width="23.85546875" style="201" customWidth="1"/>
    <col min="6658" max="6907" width="9.140625" style="201"/>
    <col min="6908" max="6908" width="5.85546875" style="201" customWidth="1"/>
    <col min="6909" max="6909" width="34.42578125" style="201" customWidth="1"/>
    <col min="6910" max="6913" width="23.85546875" style="201" customWidth="1"/>
    <col min="6914" max="7163" width="9.140625" style="201"/>
    <col min="7164" max="7164" width="5.85546875" style="201" customWidth="1"/>
    <col min="7165" max="7165" width="34.42578125" style="201" customWidth="1"/>
    <col min="7166" max="7169" width="23.85546875" style="201" customWidth="1"/>
    <col min="7170" max="7419" width="9.140625" style="201"/>
    <col min="7420" max="7420" width="5.85546875" style="201" customWidth="1"/>
    <col min="7421" max="7421" width="34.42578125" style="201" customWidth="1"/>
    <col min="7422" max="7425" width="23.85546875" style="201" customWidth="1"/>
    <col min="7426" max="7675" width="9.140625" style="201"/>
    <col min="7676" max="7676" width="5.85546875" style="201" customWidth="1"/>
    <col min="7677" max="7677" width="34.42578125" style="201" customWidth="1"/>
    <col min="7678" max="7681" width="23.85546875" style="201" customWidth="1"/>
    <col min="7682" max="7931" width="9.140625" style="201"/>
    <col min="7932" max="7932" width="5.85546875" style="201" customWidth="1"/>
    <col min="7933" max="7933" width="34.42578125" style="201" customWidth="1"/>
    <col min="7934" max="7937" width="23.85546875" style="201" customWidth="1"/>
    <col min="7938" max="8187" width="9.140625" style="201"/>
    <col min="8188" max="8188" width="5.85546875" style="201" customWidth="1"/>
    <col min="8189" max="8189" width="34.42578125" style="201" customWidth="1"/>
    <col min="8190" max="8193" width="23.85546875" style="201" customWidth="1"/>
    <col min="8194" max="8443" width="9.140625" style="201"/>
    <col min="8444" max="8444" width="5.85546875" style="201" customWidth="1"/>
    <col min="8445" max="8445" width="34.42578125" style="201" customWidth="1"/>
    <col min="8446" max="8449" width="23.85546875" style="201" customWidth="1"/>
    <col min="8450" max="8699" width="9.140625" style="201"/>
    <col min="8700" max="8700" width="5.85546875" style="201" customWidth="1"/>
    <col min="8701" max="8701" width="34.42578125" style="201" customWidth="1"/>
    <col min="8702" max="8705" width="23.85546875" style="201" customWidth="1"/>
    <col min="8706" max="8955" width="9.140625" style="201"/>
    <col min="8956" max="8956" width="5.85546875" style="201" customWidth="1"/>
    <col min="8957" max="8957" width="34.42578125" style="201" customWidth="1"/>
    <col min="8958" max="8961" width="23.85546875" style="201" customWidth="1"/>
    <col min="8962" max="9211" width="9.140625" style="201"/>
    <col min="9212" max="9212" width="5.85546875" style="201" customWidth="1"/>
    <col min="9213" max="9213" width="34.42578125" style="201" customWidth="1"/>
    <col min="9214" max="9217" width="23.85546875" style="201" customWidth="1"/>
    <col min="9218" max="9467" width="9.140625" style="201"/>
    <col min="9468" max="9468" width="5.85546875" style="201" customWidth="1"/>
    <col min="9469" max="9469" width="34.42578125" style="201" customWidth="1"/>
    <col min="9470" max="9473" width="23.85546875" style="201" customWidth="1"/>
    <col min="9474" max="9723" width="9.140625" style="201"/>
    <col min="9724" max="9724" width="5.85546875" style="201" customWidth="1"/>
    <col min="9725" max="9725" width="34.42578125" style="201" customWidth="1"/>
    <col min="9726" max="9729" width="23.85546875" style="201" customWidth="1"/>
    <col min="9730" max="9979" width="9.140625" style="201"/>
    <col min="9980" max="9980" width="5.85546875" style="201" customWidth="1"/>
    <col min="9981" max="9981" width="34.42578125" style="201" customWidth="1"/>
    <col min="9982" max="9985" width="23.85546875" style="201" customWidth="1"/>
    <col min="9986" max="10235" width="9.140625" style="201"/>
    <col min="10236" max="10236" width="5.85546875" style="201" customWidth="1"/>
    <col min="10237" max="10237" width="34.42578125" style="201" customWidth="1"/>
    <col min="10238" max="10241" width="23.85546875" style="201" customWidth="1"/>
    <col min="10242" max="10491" width="9.140625" style="201"/>
    <col min="10492" max="10492" width="5.85546875" style="201" customWidth="1"/>
    <col min="10493" max="10493" width="34.42578125" style="201" customWidth="1"/>
    <col min="10494" max="10497" width="23.85546875" style="201" customWidth="1"/>
    <col min="10498" max="10747" width="9.140625" style="201"/>
    <col min="10748" max="10748" width="5.85546875" style="201" customWidth="1"/>
    <col min="10749" max="10749" width="34.42578125" style="201" customWidth="1"/>
    <col min="10750" max="10753" width="23.85546875" style="201" customWidth="1"/>
    <col min="10754" max="11003" width="9.140625" style="201"/>
    <col min="11004" max="11004" width="5.85546875" style="201" customWidth="1"/>
    <col min="11005" max="11005" width="34.42578125" style="201" customWidth="1"/>
    <col min="11006" max="11009" width="23.85546875" style="201" customWidth="1"/>
    <col min="11010" max="11259" width="9.140625" style="201"/>
    <col min="11260" max="11260" width="5.85546875" style="201" customWidth="1"/>
    <col min="11261" max="11261" width="34.42578125" style="201" customWidth="1"/>
    <col min="11262" max="11265" width="23.85546875" style="201" customWidth="1"/>
    <col min="11266" max="11515" width="9.140625" style="201"/>
    <col min="11516" max="11516" width="5.85546875" style="201" customWidth="1"/>
    <col min="11517" max="11517" width="34.42578125" style="201" customWidth="1"/>
    <col min="11518" max="11521" width="23.85546875" style="201" customWidth="1"/>
    <col min="11522" max="11771" width="9.140625" style="201"/>
    <col min="11772" max="11772" width="5.85546875" style="201" customWidth="1"/>
    <col min="11773" max="11773" width="34.42578125" style="201" customWidth="1"/>
    <col min="11774" max="11777" width="23.85546875" style="201" customWidth="1"/>
    <col min="11778" max="12027" width="9.140625" style="201"/>
    <col min="12028" max="12028" width="5.85546875" style="201" customWidth="1"/>
    <col min="12029" max="12029" width="34.42578125" style="201" customWidth="1"/>
    <col min="12030" max="12033" width="23.85546875" style="201" customWidth="1"/>
    <col min="12034" max="12283" width="9.140625" style="201"/>
    <col min="12284" max="12284" width="5.85546875" style="201" customWidth="1"/>
    <col min="12285" max="12285" width="34.42578125" style="201" customWidth="1"/>
    <col min="12286" max="12289" width="23.85546875" style="201" customWidth="1"/>
    <col min="12290" max="12539" width="9.140625" style="201"/>
    <col min="12540" max="12540" width="5.85546875" style="201" customWidth="1"/>
    <col min="12541" max="12541" width="34.42578125" style="201" customWidth="1"/>
    <col min="12542" max="12545" width="23.85546875" style="201" customWidth="1"/>
    <col min="12546" max="12795" width="9.140625" style="201"/>
    <col min="12796" max="12796" width="5.85546875" style="201" customWidth="1"/>
    <col min="12797" max="12797" width="34.42578125" style="201" customWidth="1"/>
    <col min="12798" max="12801" width="23.85546875" style="201" customWidth="1"/>
    <col min="12802" max="13051" width="9.140625" style="201"/>
    <col min="13052" max="13052" width="5.85546875" style="201" customWidth="1"/>
    <col min="13053" max="13053" width="34.42578125" style="201" customWidth="1"/>
    <col min="13054" max="13057" width="23.85546875" style="201" customWidth="1"/>
    <col min="13058" max="13307" width="9.140625" style="201"/>
    <col min="13308" max="13308" width="5.85546875" style="201" customWidth="1"/>
    <col min="13309" max="13309" width="34.42578125" style="201" customWidth="1"/>
    <col min="13310" max="13313" width="23.85546875" style="201" customWidth="1"/>
    <col min="13314" max="13563" width="9.140625" style="201"/>
    <col min="13564" max="13564" width="5.85546875" style="201" customWidth="1"/>
    <col min="13565" max="13565" width="34.42578125" style="201" customWidth="1"/>
    <col min="13566" max="13569" width="23.85546875" style="201" customWidth="1"/>
    <col min="13570" max="13819" width="9.140625" style="201"/>
    <col min="13820" max="13820" width="5.85546875" style="201" customWidth="1"/>
    <col min="13821" max="13821" width="34.42578125" style="201" customWidth="1"/>
    <col min="13822" max="13825" width="23.85546875" style="201" customWidth="1"/>
    <col min="13826" max="14075" width="9.140625" style="201"/>
    <col min="14076" max="14076" width="5.85546875" style="201" customWidth="1"/>
    <col min="14077" max="14077" width="34.42578125" style="201" customWidth="1"/>
    <col min="14078" max="14081" width="23.85546875" style="201" customWidth="1"/>
    <col min="14082" max="14331" width="9.140625" style="201"/>
    <col min="14332" max="14332" width="5.85546875" style="201" customWidth="1"/>
    <col min="14333" max="14333" width="34.42578125" style="201" customWidth="1"/>
    <col min="14334" max="14337" width="23.85546875" style="201" customWidth="1"/>
    <col min="14338" max="14587" width="9.140625" style="201"/>
    <col min="14588" max="14588" width="5.85546875" style="201" customWidth="1"/>
    <col min="14589" max="14589" width="34.42578125" style="201" customWidth="1"/>
    <col min="14590" max="14593" width="23.85546875" style="201" customWidth="1"/>
    <col min="14594" max="14843" width="9.140625" style="201"/>
    <col min="14844" max="14844" width="5.85546875" style="201" customWidth="1"/>
    <col min="14845" max="14845" width="34.42578125" style="201" customWidth="1"/>
    <col min="14846" max="14849" width="23.85546875" style="201" customWidth="1"/>
    <col min="14850" max="15099" width="9.140625" style="201"/>
    <col min="15100" max="15100" width="5.85546875" style="201" customWidth="1"/>
    <col min="15101" max="15101" width="34.42578125" style="201" customWidth="1"/>
    <col min="15102" max="15105" width="23.85546875" style="201" customWidth="1"/>
    <col min="15106" max="15355" width="9.140625" style="201"/>
    <col min="15356" max="15356" width="5.85546875" style="201" customWidth="1"/>
    <col min="15357" max="15357" width="34.42578125" style="201" customWidth="1"/>
    <col min="15358" max="15361" width="23.85546875" style="201" customWidth="1"/>
    <col min="15362" max="15611" width="9.140625" style="201"/>
    <col min="15612" max="15612" width="5.85546875" style="201" customWidth="1"/>
    <col min="15613" max="15613" width="34.42578125" style="201" customWidth="1"/>
    <col min="15614" max="15617" width="23.85546875" style="201" customWidth="1"/>
    <col min="15618" max="15867" width="9.140625" style="201"/>
    <col min="15868" max="15868" width="5.85546875" style="201" customWidth="1"/>
    <col min="15869" max="15869" width="34.42578125" style="201" customWidth="1"/>
    <col min="15870" max="15873" width="23.85546875" style="201" customWidth="1"/>
    <col min="15874" max="16123" width="9.140625" style="201"/>
    <col min="16124" max="16124" width="5.85546875" style="201" customWidth="1"/>
    <col min="16125" max="16125" width="34.42578125" style="201" customWidth="1"/>
    <col min="16126" max="16129" width="23.85546875" style="201" customWidth="1"/>
    <col min="16130" max="16384" width="9.140625" style="201"/>
  </cols>
  <sheetData>
    <row r="1" spans="1:6" ht="21" customHeight="1">
      <c r="A1" s="197" t="s">
        <v>32</v>
      </c>
      <c r="B1" s="198"/>
      <c r="C1" s="199"/>
      <c r="D1" s="199"/>
      <c r="E1" s="347" t="s">
        <v>114</v>
      </c>
      <c r="F1" s="347"/>
    </row>
    <row r="2" spans="1:6" ht="21" customHeight="1">
      <c r="A2" s="197" t="s">
        <v>34</v>
      </c>
      <c r="B2" s="198"/>
      <c r="C2" s="199"/>
      <c r="D2" s="199"/>
      <c r="E2" s="246"/>
      <c r="F2" s="246"/>
    </row>
    <row r="3" spans="1:6" ht="6" customHeight="1">
      <c r="A3" s="197"/>
      <c r="B3" s="198"/>
      <c r="C3" s="199"/>
      <c r="D3" s="199"/>
      <c r="E3" s="246"/>
      <c r="F3" s="246"/>
    </row>
    <row r="4" spans="1:6" ht="21" customHeight="1">
      <c r="A4" s="348" t="s">
        <v>262</v>
      </c>
      <c r="B4" s="348"/>
      <c r="C4" s="348"/>
      <c r="D4" s="348"/>
      <c r="E4" s="348"/>
      <c r="F4" s="348"/>
    </row>
    <row r="5" spans="1:6" ht="21" customHeight="1">
      <c r="A5" s="348" t="s">
        <v>263</v>
      </c>
      <c r="B5" s="348"/>
      <c r="C5" s="348"/>
      <c r="D5" s="348"/>
      <c r="E5" s="348"/>
      <c r="F5" s="348"/>
    </row>
    <row r="6" spans="1:6" ht="21" customHeight="1">
      <c r="A6" s="335" t="str">
        <f>'81'!A5:C5</f>
        <v>(Kèm theo Quyết định số      /QĐ-UBND ngày      tháng      năm 2022 của UBND huyện Đăk Hà)</v>
      </c>
      <c r="B6" s="335"/>
      <c r="C6" s="335"/>
      <c r="D6" s="335"/>
      <c r="E6" s="335"/>
      <c r="F6" s="335"/>
    </row>
    <row r="7" spans="1:6" ht="19.5" customHeight="1">
      <c r="A7" s="203"/>
      <c r="B7" s="203"/>
      <c r="C7" s="204"/>
      <c r="D7" s="204"/>
      <c r="E7" s="349" t="s">
        <v>0</v>
      </c>
      <c r="F7" s="349"/>
    </row>
    <row r="8" spans="1:6" s="208" customFormat="1" ht="27.75" customHeight="1">
      <c r="A8" s="330" t="s">
        <v>31</v>
      </c>
      <c r="B8" s="330" t="s">
        <v>264</v>
      </c>
      <c r="C8" s="330" t="s">
        <v>104</v>
      </c>
      <c r="D8" s="330" t="s">
        <v>112</v>
      </c>
      <c r="E8" s="330" t="s">
        <v>265</v>
      </c>
      <c r="F8" s="330" t="s">
        <v>113</v>
      </c>
    </row>
    <row r="9" spans="1:6" s="208" customFormat="1" ht="27.75" customHeight="1">
      <c r="A9" s="330"/>
      <c r="B9" s="330"/>
      <c r="C9" s="330"/>
      <c r="D9" s="330"/>
      <c r="E9" s="330"/>
      <c r="F9" s="330"/>
    </row>
    <row r="10" spans="1:6" s="208" customFormat="1" ht="27.75" customHeight="1">
      <c r="A10" s="330"/>
      <c r="B10" s="330"/>
      <c r="C10" s="330"/>
      <c r="D10" s="330"/>
      <c r="E10" s="330"/>
      <c r="F10" s="330"/>
    </row>
    <row r="11" spans="1:6" s="211" customFormat="1" ht="17.25" customHeight="1">
      <c r="A11" s="237" t="s">
        <v>4</v>
      </c>
      <c r="B11" s="237" t="s">
        <v>19</v>
      </c>
      <c r="C11" s="237" t="s">
        <v>266</v>
      </c>
      <c r="D11" s="237">
        <v>2</v>
      </c>
      <c r="E11" s="237">
        <f>D11+1</f>
        <v>3</v>
      </c>
      <c r="F11" s="237">
        <f>E11+1</f>
        <v>4</v>
      </c>
    </row>
    <row r="12" spans="1:6" s="204" customFormat="1" ht="18.75">
      <c r="A12" s="238"/>
      <c r="B12" s="239" t="s">
        <v>102</v>
      </c>
      <c r="C12" s="240">
        <f>SUM(C13:C23)</f>
        <v>2072</v>
      </c>
      <c r="D12" s="240">
        <f>SUM(D13:D23)</f>
        <v>0</v>
      </c>
      <c r="E12" s="240">
        <f>SUM(E13:E23)</f>
        <v>2072</v>
      </c>
      <c r="F12" s="240">
        <f>SUM(F13:F23)</f>
        <v>0</v>
      </c>
    </row>
    <row r="13" spans="1:6" s="204" customFormat="1" ht="18.75">
      <c r="A13" s="241">
        <v>1</v>
      </c>
      <c r="B13" s="112" t="s">
        <v>223</v>
      </c>
      <c r="C13" s="242">
        <f>D13+E13+F13</f>
        <v>183</v>
      </c>
      <c r="D13" s="242"/>
      <c r="E13" s="242">
        <f>[3]BSMT!C13</f>
        <v>183</v>
      </c>
      <c r="F13" s="242"/>
    </row>
    <row r="14" spans="1:6" s="204" customFormat="1" ht="18.75">
      <c r="A14" s="241">
        <v>2</v>
      </c>
      <c r="B14" s="112" t="s">
        <v>151</v>
      </c>
      <c r="C14" s="242">
        <f t="shared" ref="C14:C23" si="0">D14+E14+F14</f>
        <v>153</v>
      </c>
      <c r="D14" s="242"/>
      <c r="E14" s="242">
        <f>[3]BSMT!C14</f>
        <v>153</v>
      </c>
      <c r="F14" s="242"/>
    </row>
    <row r="15" spans="1:6" s="204" customFormat="1" ht="18.75">
      <c r="A15" s="241">
        <v>3</v>
      </c>
      <c r="B15" s="112" t="s">
        <v>150</v>
      </c>
      <c r="C15" s="242">
        <f t="shared" si="0"/>
        <v>107</v>
      </c>
      <c r="D15" s="242"/>
      <c r="E15" s="242">
        <f>[3]BSMT!C15</f>
        <v>107</v>
      </c>
      <c r="F15" s="242"/>
    </row>
    <row r="16" spans="1:6" s="204" customFormat="1" ht="18.75">
      <c r="A16" s="241">
        <v>4</v>
      </c>
      <c r="B16" s="112" t="s">
        <v>152</v>
      </c>
      <c r="C16" s="242">
        <f t="shared" si="0"/>
        <v>268</v>
      </c>
      <c r="D16" s="242"/>
      <c r="E16" s="242">
        <f>[3]BSMT!C16</f>
        <v>268</v>
      </c>
      <c r="F16" s="242"/>
    </row>
    <row r="17" spans="1:6" s="204" customFormat="1" ht="18.75">
      <c r="A17" s="241">
        <v>5</v>
      </c>
      <c r="B17" s="112" t="s">
        <v>267</v>
      </c>
      <c r="C17" s="242">
        <f t="shared" si="0"/>
        <v>207</v>
      </c>
      <c r="D17" s="242"/>
      <c r="E17" s="242">
        <f>[3]BSMT!C17</f>
        <v>207</v>
      </c>
      <c r="F17" s="242"/>
    </row>
    <row r="18" spans="1:6" s="204" customFormat="1" ht="18.75">
      <c r="A18" s="241">
        <v>6</v>
      </c>
      <c r="B18" s="112" t="s">
        <v>148</v>
      </c>
      <c r="C18" s="242">
        <f t="shared" si="0"/>
        <v>322</v>
      </c>
      <c r="D18" s="242"/>
      <c r="E18" s="242">
        <f>[3]BSMT!C18</f>
        <v>322</v>
      </c>
      <c r="F18" s="242"/>
    </row>
    <row r="19" spans="1:6" s="204" customFormat="1" ht="18.75">
      <c r="A19" s="241">
        <v>7</v>
      </c>
      <c r="B19" s="112" t="s">
        <v>153</v>
      </c>
      <c r="C19" s="242">
        <f t="shared" si="0"/>
        <v>307</v>
      </c>
      <c r="D19" s="242"/>
      <c r="E19" s="242">
        <f>[3]BSMT!C19</f>
        <v>307</v>
      </c>
      <c r="F19" s="242"/>
    </row>
    <row r="20" spans="1:6" s="204" customFormat="1" ht="18.75">
      <c r="A20" s="241">
        <v>8</v>
      </c>
      <c r="B20" s="112" t="s">
        <v>154</v>
      </c>
      <c r="C20" s="242">
        <f t="shared" si="0"/>
        <v>234</v>
      </c>
      <c r="D20" s="242"/>
      <c r="E20" s="242">
        <f>[3]BSMT!C20</f>
        <v>234</v>
      </c>
      <c r="F20" s="242"/>
    </row>
    <row r="21" spans="1:6" s="204" customFormat="1" ht="18.75">
      <c r="A21" s="241">
        <v>9</v>
      </c>
      <c r="B21" s="112" t="s">
        <v>155</v>
      </c>
      <c r="C21" s="242">
        <f t="shared" si="0"/>
        <v>107</v>
      </c>
      <c r="D21" s="242"/>
      <c r="E21" s="242">
        <f>[3]BSMT!C21</f>
        <v>107</v>
      </c>
      <c r="F21" s="242"/>
    </row>
    <row r="22" spans="1:6" s="204" customFormat="1" ht="18.75">
      <c r="A22" s="241">
        <v>10</v>
      </c>
      <c r="B22" s="112" t="s">
        <v>156</v>
      </c>
      <c r="C22" s="242">
        <f t="shared" si="0"/>
        <v>77</v>
      </c>
      <c r="D22" s="242"/>
      <c r="E22" s="242">
        <f>[3]BSMT!C22</f>
        <v>77</v>
      </c>
      <c r="F22" s="242"/>
    </row>
    <row r="23" spans="1:6" s="204" customFormat="1" ht="18.75">
      <c r="A23" s="241">
        <v>11</v>
      </c>
      <c r="B23" s="112" t="s">
        <v>268</v>
      </c>
      <c r="C23" s="242">
        <f t="shared" si="0"/>
        <v>107</v>
      </c>
      <c r="D23" s="242"/>
      <c r="E23" s="242">
        <f>[3]BSMT!C23</f>
        <v>107</v>
      </c>
      <c r="F23" s="242"/>
    </row>
    <row r="24" spans="1:6" ht="6" customHeight="1">
      <c r="A24" s="243"/>
      <c r="B24" s="243"/>
      <c r="C24" s="243"/>
      <c r="D24" s="243"/>
      <c r="E24" s="243"/>
      <c r="F24" s="243"/>
    </row>
    <row r="25" spans="1:6" ht="25.5" customHeight="1">
      <c r="A25" s="244"/>
      <c r="B25" s="245"/>
      <c r="C25" s="204"/>
      <c r="D25" s="204"/>
      <c r="E25" s="204"/>
      <c r="F25" s="204"/>
    </row>
    <row r="26" spans="1:6" ht="18.75">
      <c r="A26" s="204"/>
      <c r="B26" s="204"/>
      <c r="C26" s="204"/>
      <c r="D26" s="204"/>
      <c r="E26" s="204"/>
      <c r="F26" s="204"/>
    </row>
    <row r="27" spans="1:6" ht="18.75">
      <c r="A27" s="204"/>
      <c r="B27" s="204"/>
      <c r="C27" s="204"/>
      <c r="D27" s="204"/>
      <c r="E27" s="204"/>
      <c r="F27" s="204"/>
    </row>
    <row r="28" spans="1:6" ht="18.75">
      <c r="A28" s="204"/>
      <c r="B28" s="204"/>
      <c r="C28" s="204"/>
      <c r="D28" s="204"/>
      <c r="E28" s="204"/>
      <c r="F28" s="204"/>
    </row>
    <row r="29" spans="1:6" ht="18.75">
      <c r="A29" s="204"/>
      <c r="B29" s="204"/>
      <c r="C29" s="204"/>
      <c r="D29" s="204"/>
      <c r="E29" s="204"/>
      <c r="F29" s="204"/>
    </row>
    <row r="30" spans="1:6" ht="18.75">
      <c r="A30" s="204"/>
      <c r="B30" s="204"/>
      <c r="C30" s="204"/>
      <c r="D30" s="204"/>
      <c r="E30" s="204"/>
      <c r="F30" s="204"/>
    </row>
    <row r="31" spans="1:6" ht="18.75">
      <c r="A31" s="204"/>
      <c r="B31" s="204"/>
      <c r="C31" s="204"/>
      <c r="D31" s="204"/>
      <c r="E31" s="204"/>
      <c r="F31" s="204"/>
    </row>
    <row r="32" spans="1:6" ht="18.75">
      <c r="A32" s="204"/>
      <c r="B32" s="204"/>
      <c r="C32" s="204"/>
      <c r="D32" s="204"/>
      <c r="E32" s="204"/>
      <c r="F32" s="204"/>
    </row>
    <row r="33" spans="1:6" ht="18.75">
      <c r="A33" s="204"/>
      <c r="B33" s="204"/>
      <c r="C33" s="204"/>
      <c r="D33" s="204"/>
      <c r="E33" s="204"/>
      <c r="F33" s="204"/>
    </row>
    <row r="34" spans="1:6" ht="18.75">
      <c r="A34" s="204"/>
      <c r="B34" s="204"/>
      <c r="C34" s="204"/>
      <c r="D34" s="204"/>
      <c r="E34" s="204"/>
      <c r="F34" s="204"/>
    </row>
    <row r="35" spans="1:6" ht="22.5" customHeight="1">
      <c r="A35" s="204"/>
      <c r="B35" s="204"/>
      <c r="C35" s="204"/>
      <c r="D35" s="204"/>
      <c r="E35" s="204"/>
      <c r="F35" s="204"/>
    </row>
    <row r="36" spans="1:6" ht="18.75">
      <c r="A36" s="204"/>
      <c r="B36" s="204"/>
      <c r="C36" s="204"/>
      <c r="D36" s="204"/>
      <c r="E36" s="204"/>
      <c r="F36" s="204"/>
    </row>
    <row r="37" spans="1:6" ht="18.75">
      <c r="A37" s="204"/>
      <c r="B37" s="204"/>
      <c r="C37" s="204"/>
      <c r="D37" s="204"/>
      <c r="E37" s="204"/>
      <c r="F37" s="204"/>
    </row>
    <row r="38" spans="1:6" ht="18.75">
      <c r="A38" s="204"/>
      <c r="B38" s="204"/>
      <c r="C38" s="204"/>
      <c r="D38" s="204"/>
      <c r="E38" s="204"/>
      <c r="F38" s="204"/>
    </row>
    <row r="39" spans="1:6" ht="18.75">
      <c r="A39" s="204"/>
      <c r="B39" s="204"/>
      <c r="C39" s="204"/>
      <c r="D39" s="204"/>
      <c r="E39" s="204"/>
      <c r="F39" s="204"/>
    </row>
  </sheetData>
  <mergeCells count="11">
    <mergeCell ref="F8:F10"/>
    <mergeCell ref="E1:F1"/>
    <mergeCell ref="A4:F4"/>
    <mergeCell ref="A5:F5"/>
    <mergeCell ref="A6:F6"/>
    <mergeCell ref="E7:F7"/>
    <mergeCell ref="A8:A10"/>
    <mergeCell ref="B8:B10"/>
    <mergeCell ref="C8:C10"/>
    <mergeCell ref="D8:D10"/>
    <mergeCell ref="E8:E10"/>
  </mergeCells>
  <pageMargins left="0.7" right="0.7" top="0.75" bottom="0.75" header="0.3" footer="0.3"/>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view="pageBreakPreview" topLeftCell="E1" zoomScale="80" zoomScaleNormal="100" zoomScaleSheetLayoutView="80" workbookViewId="0">
      <selection activeCell="R11" sqref="R11"/>
    </sheetView>
  </sheetViews>
  <sheetFormatPr defaultRowHeight="18.75"/>
  <cols>
    <col min="1" max="1" width="5.42578125" style="117" customWidth="1"/>
    <col min="2" max="2" width="32.5703125" style="116" customWidth="1"/>
    <col min="3" max="3" width="9.28515625" style="115" customWidth="1"/>
    <col min="4" max="4" width="10.28515625" style="115" customWidth="1"/>
    <col min="5" max="5" width="9.7109375" style="115" customWidth="1"/>
    <col min="6" max="6" width="9" style="115" customWidth="1"/>
    <col min="7" max="7" width="8.28515625" style="114" customWidth="1"/>
    <col min="8" max="8" width="8.7109375" style="114" customWidth="1"/>
    <col min="9" max="9" width="7.5703125" style="114" customWidth="1"/>
    <col min="10" max="10" width="9.42578125" style="114" customWidth="1"/>
    <col min="11" max="11" width="9.5703125" style="114" customWidth="1"/>
    <col min="12" max="12" width="7.5703125" style="114" customWidth="1"/>
    <col min="13" max="13" width="9.42578125" style="115" customWidth="1"/>
    <col min="14" max="14" width="9" style="114" customWidth="1"/>
    <col min="15" max="16" width="7.7109375" style="114" customWidth="1"/>
    <col min="17" max="17" width="9.140625" style="114" customWidth="1"/>
    <col min="18" max="18" width="8.5703125" style="114" customWidth="1"/>
    <col min="19" max="19" width="7.42578125" style="114" customWidth="1"/>
    <col min="20" max="20" width="9" style="115" customWidth="1"/>
    <col min="21" max="21" width="9.42578125" style="114" customWidth="1"/>
    <col min="22" max="22" width="8.5703125" style="114" customWidth="1"/>
    <col min="23" max="23" width="7.28515625" style="114" customWidth="1"/>
    <col min="24" max="24" width="9" style="114" customWidth="1"/>
    <col min="25" max="25" width="8.5703125" style="114" customWidth="1"/>
    <col min="26" max="26" width="7.7109375" style="114" customWidth="1"/>
    <col min="27" max="27" width="6.42578125" style="114" customWidth="1"/>
    <col min="28" max="28" width="7.140625" style="113" customWidth="1"/>
    <col min="29" max="29" width="16.42578125" style="113" customWidth="1"/>
    <col min="30" max="255" width="9.140625" style="113"/>
    <col min="256" max="256" width="5.140625" style="113" customWidth="1"/>
    <col min="257" max="257" width="32.42578125" style="113" customWidth="1"/>
    <col min="258" max="260" width="10.28515625" style="113" customWidth="1"/>
    <col min="261" max="262" width="12.42578125" style="113" customWidth="1"/>
    <col min="263" max="263" width="11.28515625" style="113" customWidth="1"/>
    <col min="264" max="264" width="12.42578125" style="113" customWidth="1"/>
    <col min="265" max="265" width="11.28515625" style="113" customWidth="1"/>
    <col min="266" max="266" width="12.42578125" style="113" customWidth="1"/>
    <col min="267" max="267" width="11.28515625" style="113" customWidth="1"/>
    <col min="268" max="268" width="12.42578125" style="113" customWidth="1"/>
    <col min="269" max="269" width="11.28515625" style="113" customWidth="1"/>
    <col min="270" max="270" width="12.42578125" style="113" customWidth="1"/>
    <col min="271" max="271" width="11.28515625" style="113" customWidth="1"/>
    <col min="272" max="272" width="14.140625" style="113" customWidth="1"/>
    <col min="273" max="273" width="10.28515625" style="113" customWidth="1"/>
    <col min="274" max="274" width="17.140625" style="113" customWidth="1"/>
    <col min="275" max="275" width="12" style="113" customWidth="1"/>
    <col min="276" max="276" width="14.140625" style="113" customWidth="1"/>
    <col min="277" max="277" width="10.28515625" style="113" customWidth="1"/>
    <col min="278" max="278" width="17.140625" style="113" customWidth="1"/>
    <col min="279" max="279" width="12" style="113" customWidth="1"/>
    <col min="280" max="280" width="10.7109375" style="113" customWidth="1"/>
    <col min="281" max="283" width="0" style="113" hidden="1" customWidth="1"/>
    <col min="284" max="511" width="9.140625" style="113"/>
    <col min="512" max="512" width="5.140625" style="113" customWidth="1"/>
    <col min="513" max="513" width="32.42578125" style="113" customWidth="1"/>
    <col min="514" max="516" width="10.28515625" style="113" customWidth="1"/>
    <col min="517" max="518" width="12.42578125" style="113" customWidth="1"/>
    <col min="519" max="519" width="11.28515625" style="113" customWidth="1"/>
    <col min="520" max="520" width="12.42578125" style="113" customWidth="1"/>
    <col min="521" max="521" width="11.28515625" style="113" customWidth="1"/>
    <col min="522" max="522" width="12.42578125" style="113" customWidth="1"/>
    <col min="523" max="523" width="11.28515625" style="113" customWidth="1"/>
    <col min="524" max="524" width="12.42578125" style="113" customWidth="1"/>
    <col min="525" max="525" width="11.28515625" style="113" customWidth="1"/>
    <col min="526" max="526" width="12.42578125" style="113" customWidth="1"/>
    <col min="527" max="527" width="11.28515625" style="113" customWidth="1"/>
    <col min="528" max="528" width="14.140625" style="113" customWidth="1"/>
    <col min="529" max="529" width="10.28515625" style="113" customWidth="1"/>
    <col min="530" max="530" width="17.140625" style="113" customWidth="1"/>
    <col min="531" max="531" width="12" style="113" customWidth="1"/>
    <col min="532" max="532" width="14.140625" style="113" customWidth="1"/>
    <col min="533" max="533" width="10.28515625" style="113" customWidth="1"/>
    <col min="534" max="534" width="17.140625" style="113" customWidth="1"/>
    <col min="535" max="535" width="12" style="113" customWidth="1"/>
    <col min="536" max="536" width="10.7109375" style="113" customWidth="1"/>
    <col min="537" max="539" width="0" style="113" hidden="1" customWidth="1"/>
    <col min="540" max="767" width="9.140625" style="113"/>
    <col min="768" max="768" width="5.140625" style="113" customWidth="1"/>
    <col min="769" max="769" width="32.42578125" style="113" customWidth="1"/>
    <col min="770" max="772" width="10.28515625" style="113" customWidth="1"/>
    <col min="773" max="774" width="12.42578125" style="113" customWidth="1"/>
    <col min="775" max="775" width="11.28515625" style="113" customWidth="1"/>
    <col min="776" max="776" width="12.42578125" style="113" customWidth="1"/>
    <col min="777" max="777" width="11.28515625" style="113" customWidth="1"/>
    <col min="778" max="778" width="12.42578125" style="113" customWidth="1"/>
    <col min="779" max="779" width="11.28515625" style="113" customWidth="1"/>
    <col min="780" max="780" width="12.42578125" style="113" customWidth="1"/>
    <col min="781" max="781" width="11.28515625" style="113" customWidth="1"/>
    <col min="782" max="782" width="12.42578125" style="113" customWidth="1"/>
    <col min="783" max="783" width="11.28515625" style="113" customWidth="1"/>
    <col min="784" max="784" width="14.140625" style="113" customWidth="1"/>
    <col min="785" max="785" width="10.28515625" style="113" customWidth="1"/>
    <col min="786" max="786" width="17.140625" style="113" customWidth="1"/>
    <col min="787" max="787" width="12" style="113" customWidth="1"/>
    <col min="788" max="788" width="14.140625" style="113" customWidth="1"/>
    <col min="789" max="789" width="10.28515625" style="113" customWidth="1"/>
    <col min="790" max="790" width="17.140625" style="113" customWidth="1"/>
    <col min="791" max="791" width="12" style="113" customWidth="1"/>
    <col min="792" max="792" width="10.7109375" style="113" customWidth="1"/>
    <col min="793" max="795" width="0" style="113" hidden="1" customWidth="1"/>
    <col min="796" max="1023" width="9.140625" style="113"/>
    <col min="1024" max="1024" width="5.140625" style="113" customWidth="1"/>
    <col min="1025" max="1025" width="32.42578125" style="113" customWidth="1"/>
    <col min="1026" max="1028" width="10.28515625" style="113" customWidth="1"/>
    <col min="1029" max="1030" width="12.42578125" style="113" customWidth="1"/>
    <col min="1031" max="1031" width="11.28515625" style="113" customWidth="1"/>
    <col min="1032" max="1032" width="12.42578125" style="113" customWidth="1"/>
    <col min="1033" max="1033" width="11.28515625" style="113" customWidth="1"/>
    <col min="1034" max="1034" width="12.42578125" style="113" customWidth="1"/>
    <col min="1035" max="1035" width="11.28515625" style="113" customWidth="1"/>
    <col min="1036" max="1036" width="12.42578125" style="113" customWidth="1"/>
    <col min="1037" max="1037" width="11.28515625" style="113" customWidth="1"/>
    <col min="1038" max="1038" width="12.42578125" style="113" customWidth="1"/>
    <col min="1039" max="1039" width="11.28515625" style="113" customWidth="1"/>
    <col min="1040" max="1040" width="14.140625" style="113" customWidth="1"/>
    <col min="1041" max="1041" width="10.28515625" style="113" customWidth="1"/>
    <col min="1042" max="1042" width="17.140625" style="113" customWidth="1"/>
    <col min="1043" max="1043" width="12" style="113" customWidth="1"/>
    <col min="1044" max="1044" width="14.140625" style="113" customWidth="1"/>
    <col min="1045" max="1045" width="10.28515625" style="113" customWidth="1"/>
    <col min="1046" max="1046" width="17.140625" style="113" customWidth="1"/>
    <col min="1047" max="1047" width="12" style="113" customWidth="1"/>
    <col min="1048" max="1048" width="10.7109375" style="113" customWidth="1"/>
    <col min="1049" max="1051" width="0" style="113" hidden="1" customWidth="1"/>
    <col min="1052" max="1279" width="9.140625" style="113"/>
    <col min="1280" max="1280" width="5.140625" style="113" customWidth="1"/>
    <col min="1281" max="1281" width="32.42578125" style="113" customWidth="1"/>
    <col min="1282" max="1284" width="10.28515625" style="113" customWidth="1"/>
    <col min="1285" max="1286" width="12.42578125" style="113" customWidth="1"/>
    <col min="1287" max="1287" width="11.28515625" style="113" customWidth="1"/>
    <col min="1288" max="1288" width="12.42578125" style="113" customWidth="1"/>
    <col min="1289" max="1289" width="11.28515625" style="113" customWidth="1"/>
    <col min="1290" max="1290" width="12.42578125" style="113" customWidth="1"/>
    <col min="1291" max="1291" width="11.28515625" style="113" customWidth="1"/>
    <col min="1292" max="1292" width="12.42578125" style="113" customWidth="1"/>
    <col min="1293" max="1293" width="11.28515625" style="113" customWidth="1"/>
    <col min="1294" max="1294" width="12.42578125" style="113" customWidth="1"/>
    <col min="1295" max="1295" width="11.28515625" style="113" customWidth="1"/>
    <col min="1296" max="1296" width="14.140625" style="113" customWidth="1"/>
    <col min="1297" max="1297" width="10.28515625" style="113" customWidth="1"/>
    <col min="1298" max="1298" width="17.140625" style="113" customWidth="1"/>
    <col min="1299" max="1299" width="12" style="113" customWidth="1"/>
    <col min="1300" max="1300" width="14.140625" style="113" customWidth="1"/>
    <col min="1301" max="1301" width="10.28515625" style="113" customWidth="1"/>
    <col min="1302" max="1302" width="17.140625" style="113" customWidth="1"/>
    <col min="1303" max="1303" width="12" style="113" customWidth="1"/>
    <col min="1304" max="1304" width="10.7109375" style="113" customWidth="1"/>
    <col min="1305" max="1307" width="0" style="113" hidden="1" customWidth="1"/>
    <col min="1308" max="1535" width="9.140625" style="113"/>
    <col min="1536" max="1536" width="5.140625" style="113" customWidth="1"/>
    <col min="1537" max="1537" width="32.42578125" style="113" customWidth="1"/>
    <col min="1538" max="1540" width="10.28515625" style="113" customWidth="1"/>
    <col min="1541" max="1542" width="12.42578125" style="113" customWidth="1"/>
    <col min="1543" max="1543" width="11.28515625" style="113" customWidth="1"/>
    <col min="1544" max="1544" width="12.42578125" style="113" customWidth="1"/>
    <col min="1545" max="1545" width="11.28515625" style="113" customWidth="1"/>
    <col min="1546" max="1546" width="12.42578125" style="113" customWidth="1"/>
    <col min="1547" max="1547" width="11.28515625" style="113" customWidth="1"/>
    <col min="1548" max="1548" width="12.42578125" style="113" customWidth="1"/>
    <col min="1549" max="1549" width="11.28515625" style="113" customWidth="1"/>
    <col min="1550" max="1550" width="12.42578125" style="113" customWidth="1"/>
    <col min="1551" max="1551" width="11.28515625" style="113" customWidth="1"/>
    <col min="1552" max="1552" width="14.140625" style="113" customWidth="1"/>
    <col min="1553" max="1553" width="10.28515625" style="113" customWidth="1"/>
    <col min="1554" max="1554" width="17.140625" style="113" customWidth="1"/>
    <col min="1555" max="1555" width="12" style="113" customWidth="1"/>
    <col min="1556" max="1556" width="14.140625" style="113" customWidth="1"/>
    <col min="1557" max="1557" width="10.28515625" style="113" customWidth="1"/>
    <col min="1558" max="1558" width="17.140625" style="113" customWidth="1"/>
    <col min="1559" max="1559" width="12" style="113" customWidth="1"/>
    <col min="1560" max="1560" width="10.7109375" style="113" customWidth="1"/>
    <col min="1561" max="1563" width="0" style="113" hidden="1" customWidth="1"/>
    <col min="1564" max="1791" width="9.140625" style="113"/>
    <col min="1792" max="1792" width="5.140625" style="113" customWidth="1"/>
    <col min="1793" max="1793" width="32.42578125" style="113" customWidth="1"/>
    <col min="1794" max="1796" width="10.28515625" style="113" customWidth="1"/>
    <col min="1797" max="1798" width="12.42578125" style="113" customWidth="1"/>
    <col min="1799" max="1799" width="11.28515625" style="113" customWidth="1"/>
    <col min="1800" max="1800" width="12.42578125" style="113" customWidth="1"/>
    <col min="1801" max="1801" width="11.28515625" style="113" customWidth="1"/>
    <col min="1802" max="1802" width="12.42578125" style="113" customWidth="1"/>
    <col min="1803" max="1803" width="11.28515625" style="113" customWidth="1"/>
    <col min="1804" max="1804" width="12.42578125" style="113" customWidth="1"/>
    <col min="1805" max="1805" width="11.28515625" style="113" customWidth="1"/>
    <col min="1806" max="1806" width="12.42578125" style="113" customWidth="1"/>
    <col min="1807" max="1807" width="11.28515625" style="113" customWidth="1"/>
    <col min="1808" max="1808" width="14.140625" style="113" customWidth="1"/>
    <col min="1809" max="1809" width="10.28515625" style="113" customWidth="1"/>
    <col min="1810" max="1810" width="17.140625" style="113" customWidth="1"/>
    <col min="1811" max="1811" width="12" style="113" customWidth="1"/>
    <col min="1812" max="1812" width="14.140625" style="113" customWidth="1"/>
    <col min="1813" max="1813" width="10.28515625" style="113" customWidth="1"/>
    <col min="1814" max="1814" width="17.140625" style="113" customWidth="1"/>
    <col min="1815" max="1815" width="12" style="113" customWidth="1"/>
    <col min="1816" max="1816" width="10.7109375" style="113" customWidth="1"/>
    <col min="1817" max="1819" width="0" style="113" hidden="1" customWidth="1"/>
    <col min="1820" max="2047" width="9.140625" style="113"/>
    <col min="2048" max="2048" width="5.140625" style="113" customWidth="1"/>
    <col min="2049" max="2049" width="32.42578125" style="113" customWidth="1"/>
    <col min="2050" max="2052" width="10.28515625" style="113" customWidth="1"/>
    <col min="2053" max="2054" width="12.42578125" style="113" customWidth="1"/>
    <col min="2055" max="2055" width="11.28515625" style="113" customWidth="1"/>
    <col min="2056" max="2056" width="12.42578125" style="113" customWidth="1"/>
    <col min="2057" max="2057" width="11.28515625" style="113" customWidth="1"/>
    <col min="2058" max="2058" width="12.42578125" style="113" customWidth="1"/>
    <col min="2059" max="2059" width="11.28515625" style="113" customWidth="1"/>
    <col min="2060" max="2060" width="12.42578125" style="113" customWidth="1"/>
    <col min="2061" max="2061" width="11.28515625" style="113" customWidth="1"/>
    <col min="2062" max="2062" width="12.42578125" style="113" customWidth="1"/>
    <col min="2063" max="2063" width="11.28515625" style="113" customWidth="1"/>
    <col min="2064" max="2064" width="14.140625" style="113" customWidth="1"/>
    <col min="2065" max="2065" width="10.28515625" style="113" customWidth="1"/>
    <col min="2066" max="2066" width="17.140625" style="113" customWidth="1"/>
    <col min="2067" max="2067" width="12" style="113" customWidth="1"/>
    <col min="2068" max="2068" width="14.140625" style="113" customWidth="1"/>
    <col min="2069" max="2069" width="10.28515625" style="113" customWidth="1"/>
    <col min="2070" max="2070" width="17.140625" style="113" customWidth="1"/>
    <col min="2071" max="2071" width="12" style="113" customWidth="1"/>
    <col min="2072" max="2072" width="10.7109375" style="113" customWidth="1"/>
    <col min="2073" max="2075" width="0" style="113" hidden="1" customWidth="1"/>
    <col min="2076" max="2303" width="9.140625" style="113"/>
    <col min="2304" max="2304" width="5.140625" style="113" customWidth="1"/>
    <col min="2305" max="2305" width="32.42578125" style="113" customWidth="1"/>
    <col min="2306" max="2308" width="10.28515625" style="113" customWidth="1"/>
    <col min="2309" max="2310" width="12.42578125" style="113" customWidth="1"/>
    <col min="2311" max="2311" width="11.28515625" style="113" customWidth="1"/>
    <col min="2312" max="2312" width="12.42578125" style="113" customWidth="1"/>
    <col min="2313" max="2313" width="11.28515625" style="113" customWidth="1"/>
    <col min="2314" max="2314" width="12.42578125" style="113" customWidth="1"/>
    <col min="2315" max="2315" width="11.28515625" style="113" customWidth="1"/>
    <col min="2316" max="2316" width="12.42578125" style="113" customWidth="1"/>
    <col min="2317" max="2317" width="11.28515625" style="113" customWidth="1"/>
    <col min="2318" max="2318" width="12.42578125" style="113" customWidth="1"/>
    <col min="2319" max="2319" width="11.28515625" style="113" customWidth="1"/>
    <col min="2320" max="2320" width="14.140625" style="113" customWidth="1"/>
    <col min="2321" max="2321" width="10.28515625" style="113" customWidth="1"/>
    <col min="2322" max="2322" width="17.140625" style="113" customWidth="1"/>
    <col min="2323" max="2323" width="12" style="113" customWidth="1"/>
    <col min="2324" max="2324" width="14.140625" style="113" customWidth="1"/>
    <col min="2325" max="2325" width="10.28515625" style="113" customWidth="1"/>
    <col min="2326" max="2326" width="17.140625" style="113" customWidth="1"/>
    <col min="2327" max="2327" width="12" style="113" customWidth="1"/>
    <col min="2328" max="2328" width="10.7109375" style="113" customWidth="1"/>
    <col min="2329" max="2331" width="0" style="113" hidden="1" customWidth="1"/>
    <col min="2332" max="2559" width="9.140625" style="113"/>
    <col min="2560" max="2560" width="5.140625" style="113" customWidth="1"/>
    <col min="2561" max="2561" width="32.42578125" style="113" customWidth="1"/>
    <col min="2562" max="2564" width="10.28515625" style="113" customWidth="1"/>
    <col min="2565" max="2566" width="12.42578125" style="113" customWidth="1"/>
    <col min="2567" max="2567" width="11.28515625" style="113" customWidth="1"/>
    <col min="2568" max="2568" width="12.42578125" style="113" customWidth="1"/>
    <col min="2569" max="2569" width="11.28515625" style="113" customWidth="1"/>
    <col min="2570" max="2570" width="12.42578125" style="113" customWidth="1"/>
    <col min="2571" max="2571" width="11.28515625" style="113" customWidth="1"/>
    <col min="2572" max="2572" width="12.42578125" style="113" customWidth="1"/>
    <col min="2573" max="2573" width="11.28515625" style="113" customWidth="1"/>
    <col min="2574" max="2574" width="12.42578125" style="113" customWidth="1"/>
    <col min="2575" max="2575" width="11.28515625" style="113" customWidth="1"/>
    <col min="2576" max="2576" width="14.140625" style="113" customWidth="1"/>
    <col min="2577" max="2577" width="10.28515625" style="113" customWidth="1"/>
    <col min="2578" max="2578" width="17.140625" style="113" customWidth="1"/>
    <col min="2579" max="2579" width="12" style="113" customWidth="1"/>
    <col min="2580" max="2580" width="14.140625" style="113" customWidth="1"/>
    <col min="2581" max="2581" width="10.28515625" style="113" customWidth="1"/>
    <col min="2582" max="2582" width="17.140625" style="113" customWidth="1"/>
    <col min="2583" max="2583" width="12" style="113" customWidth="1"/>
    <col min="2584" max="2584" width="10.7109375" style="113" customWidth="1"/>
    <col min="2585" max="2587" width="0" style="113" hidden="1" customWidth="1"/>
    <col min="2588" max="2815" width="9.140625" style="113"/>
    <col min="2816" max="2816" width="5.140625" style="113" customWidth="1"/>
    <col min="2817" max="2817" width="32.42578125" style="113" customWidth="1"/>
    <col min="2818" max="2820" width="10.28515625" style="113" customWidth="1"/>
    <col min="2821" max="2822" width="12.42578125" style="113" customWidth="1"/>
    <col min="2823" max="2823" width="11.28515625" style="113" customWidth="1"/>
    <col min="2824" max="2824" width="12.42578125" style="113" customWidth="1"/>
    <col min="2825" max="2825" width="11.28515625" style="113" customWidth="1"/>
    <col min="2826" max="2826" width="12.42578125" style="113" customWidth="1"/>
    <col min="2827" max="2827" width="11.28515625" style="113" customWidth="1"/>
    <col min="2828" max="2828" width="12.42578125" style="113" customWidth="1"/>
    <col min="2829" max="2829" width="11.28515625" style="113" customWidth="1"/>
    <col min="2830" max="2830" width="12.42578125" style="113" customWidth="1"/>
    <col min="2831" max="2831" width="11.28515625" style="113" customWidth="1"/>
    <col min="2832" max="2832" width="14.140625" style="113" customWidth="1"/>
    <col min="2833" max="2833" width="10.28515625" style="113" customWidth="1"/>
    <col min="2834" max="2834" width="17.140625" style="113" customWidth="1"/>
    <col min="2835" max="2835" width="12" style="113" customWidth="1"/>
    <col min="2836" max="2836" width="14.140625" style="113" customWidth="1"/>
    <col min="2837" max="2837" width="10.28515625" style="113" customWidth="1"/>
    <col min="2838" max="2838" width="17.140625" style="113" customWidth="1"/>
    <col min="2839" max="2839" width="12" style="113" customWidth="1"/>
    <col min="2840" max="2840" width="10.7109375" style="113" customWidth="1"/>
    <col min="2841" max="2843" width="0" style="113" hidden="1" customWidth="1"/>
    <col min="2844" max="3071" width="9.140625" style="113"/>
    <col min="3072" max="3072" width="5.140625" style="113" customWidth="1"/>
    <col min="3073" max="3073" width="32.42578125" style="113" customWidth="1"/>
    <col min="3074" max="3076" width="10.28515625" style="113" customWidth="1"/>
    <col min="3077" max="3078" width="12.42578125" style="113" customWidth="1"/>
    <col min="3079" max="3079" width="11.28515625" style="113" customWidth="1"/>
    <col min="3080" max="3080" width="12.42578125" style="113" customWidth="1"/>
    <col min="3081" max="3081" width="11.28515625" style="113" customWidth="1"/>
    <col min="3082" max="3082" width="12.42578125" style="113" customWidth="1"/>
    <col min="3083" max="3083" width="11.28515625" style="113" customWidth="1"/>
    <col min="3084" max="3084" width="12.42578125" style="113" customWidth="1"/>
    <col min="3085" max="3085" width="11.28515625" style="113" customWidth="1"/>
    <col min="3086" max="3086" width="12.42578125" style="113" customWidth="1"/>
    <col min="3087" max="3087" width="11.28515625" style="113" customWidth="1"/>
    <col min="3088" max="3088" width="14.140625" style="113" customWidth="1"/>
    <col min="3089" max="3089" width="10.28515625" style="113" customWidth="1"/>
    <col min="3090" max="3090" width="17.140625" style="113" customWidth="1"/>
    <col min="3091" max="3091" width="12" style="113" customWidth="1"/>
    <col min="3092" max="3092" width="14.140625" style="113" customWidth="1"/>
    <col min="3093" max="3093" width="10.28515625" style="113" customWidth="1"/>
    <col min="3094" max="3094" width="17.140625" style="113" customWidth="1"/>
    <col min="3095" max="3095" width="12" style="113" customWidth="1"/>
    <col min="3096" max="3096" width="10.7109375" style="113" customWidth="1"/>
    <col min="3097" max="3099" width="0" style="113" hidden="1" customWidth="1"/>
    <col min="3100" max="3327" width="9.140625" style="113"/>
    <col min="3328" max="3328" width="5.140625" style="113" customWidth="1"/>
    <col min="3329" max="3329" width="32.42578125" style="113" customWidth="1"/>
    <col min="3330" max="3332" width="10.28515625" style="113" customWidth="1"/>
    <col min="3333" max="3334" width="12.42578125" style="113" customWidth="1"/>
    <col min="3335" max="3335" width="11.28515625" style="113" customWidth="1"/>
    <col min="3336" max="3336" width="12.42578125" style="113" customWidth="1"/>
    <col min="3337" max="3337" width="11.28515625" style="113" customWidth="1"/>
    <col min="3338" max="3338" width="12.42578125" style="113" customWidth="1"/>
    <col min="3339" max="3339" width="11.28515625" style="113" customWidth="1"/>
    <col min="3340" max="3340" width="12.42578125" style="113" customWidth="1"/>
    <col min="3341" max="3341" width="11.28515625" style="113" customWidth="1"/>
    <col min="3342" max="3342" width="12.42578125" style="113" customWidth="1"/>
    <col min="3343" max="3343" width="11.28515625" style="113" customWidth="1"/>
    <col min="3344" max="3344" width="14.140625" style="113" customWidth="1"/>
    <col min="3345" max="3345" width="10.28515625" style="113" customWidth="1"/>
    <col min="3346" max="3346" width="17.140625" style="113" customWidth="1"/>
    <col min="3347" max="3347" width="12" style="113" customWidth="1"/>
    <col min="3348" max="3348" width="14.140625" style="113" customWidth="1"/>
    <col min="3349" max="3349" width="10.28515625" style="113" customWidth="1"/>
    <col min="3350" max="3350" width="17.140625" style="113" customWidth="1"/>
    <col min="3351" max="3351" width="12" style="113" customWidth="1"/>
    <col min="3352" max="3352" width="10.7109375" style="113" customWidth="1"/>
    <col min="3353" max="3355" width="0" style="113" hidden="1" customWidth="1"/>
    <col min="3356" max="3583" width="9.140625" style="113"/>
    <col min="3584" max="3584" width="5.140625" style="113" customWidth="1"/>
    <col min="3585" max="3585" width="32.42578125" style="113" customWidth="1"/>
    <col min="3586" max="3588" width="10.28515625" style="113" customWidth="1"/>
    <col min="3589" max="3590" width="12.42578125" style="113" customWidth="1"/>
    <col min="3591" max="3591" width="11.28515625" style="113" customWidth="1"/>
    <col min="3592" max="3592" width="12.42578125" style="113" customWidth="1"/>
    <col min="3593" max="3593" width="11.28515625" style="113" customWidth="1"/>
    <col min="3594" max="3594" width="12.42578125" style="113" customWidth="1"/>
    <col min="3595" max="3595" width="11.28515625" style="113" customWidth="1"/>
    <col min="3596" max="3596" width="12.42578125" style="113" customWidth="1"/>
    <col min="3597" max="3597" width="11.28515625" style="113" customWidth="1"/>
    <col min="3598" max="3598" width="12.42578125" style="113" customWidth="1"/>
    <col min="3599" max="3599" width="11.28515625" style="113" customWidth="1"/>
    <col min="3600" max="3600" width="14.140625" style="113" customWidth="1"/>
    <col min="3601" max="3601" width="10.28515625" style="113" customWidth="1"/>
    <col min="3602" max="3602" width="17.140625" style="113" customWidth="1"/>
    <col min="3603" max="3603" width="12" style="113" customWidth="1"/>
    <col min="3604" max="3604" width="14.140625" style="113" customWidth="1"/>
    <col min="3605" max="3605" width="10.28515625" style="113" customWidth="1"/>
    <col min="3606" max="3606" width="17.140625" style="113" customWidth="1"/>
    <col min="3607" max="3607" width="12" style="113" customWidth="1"/>
    <col min="3608" max="3608" width="10.7109375" style="113" customWidth="1"/>
    <col min="3609" max="3611" width="0" style="113" hidden="1" customWidth="1"/>
    <col min="3612" max="3839" width="9.140625" style="113"/>
    <col min="3840" max="3840" width="5.140625" style="113" customWidth="1"/>
    <col min="3841" max="3841" width="32.42578125" style="113" customWidth="1"/>
    <col min="3842" max="3844" width="10.28515625" style="113" customWidth="1"/>
    <col min="3845" max="3846" width="12.42578125" style="113" customWidth="1"/>
    <col min="3847" max="3847" width="11.28515625" style="113" customWidth="1"/>
    <col min="3848" max="3848" width="12.42578125" style="113" customWidth="1"/>
    <col min="3849" max="3849" width="11.28515625" style="113" customWidth="1"/>
    <col min="3850" max="3850" width="12.42578125" style="113" customWidth="1"/>
    <col min="3851" max="3851" width="11.28515625" style="113" customWidth="1"/>
    <col min="3852" max="3852" width="12.42578125" style="113" customWidth="1"/>
    <col min="3853" max="3853" width="11.28515625" style="113" customWidth="1"/>
    <col min="3854" max="3854" width="12.42578125" style="113" customWidth="1"/>
    <col min="3855" max="3855" width="11.28515625" style="113" customWidth="1"/>
    <col min="3856" max="3856" width="14.140625" style="113" customWidth="1"/>
    <col min="3857" max="3857" width="10.28515625" style="113" customWidth="1"/>
    <col min="3858" max="3858" width="17.140625" style="113" customWidth="1"/>
    <col min="3859" max="3859" width="12" style="113" customWidth="1"/>
    <col min="3860" max="3860" width="14.140625" style="113" customWidth="1"/>
    <col min="3861" max="3861" width="10.28515625" style="113" customWidth="1"/>
    <col min="3862" max="3862" width="17.140625" style="113" customWidth="1"/>
    <col min="3863" max="3863" width="12" style="113" customWidth="1"/>
    <col min="3864" max="3864" width="10.7109375" style="113" customWidth="1"/>
    <col min="3865" max="3867" width="0" style="113" hidden="1" customWidth="1"/>
    <col min="3868" max="4095" width="9.140625" style="113"/>
    <col min="4096" max="4096" width="5.140625" style="113" customWidth="1"/>
    <col min="4097" max="4097" width="32.42578125" style="113" customWidth="1"/>
    <col min="4098" max="4100" width="10.28515625" style="113" customWidth="1"/>
    <col min="4101" max="4102" width="12.42578125" style="113" customWidth="1"/>
    <col min="4103" max="4103" width="11.28515625" style="113" customWidth="1"/>
    <col min="4104" max="4104" width="12.42578125" style="113" customWidth="1"/>
    <col min="4105" max="4105" width="11.28515625" style="113" customWidth="1"/>
    <col min="4106" max="4106" width="12.42578125" style="113" customWidth="1"/>
    <col min="4107" max="4107" width="11.28515625" style="113" customWidth="1"/>
    <col min="4108" max="4108" width="12.42578125" style="113" customWidth="1"/>
    <col min="4109" max="4109" width="11.28515625" style="113" customWidth="1"/>
    <col min="4110" max="4110" width="12.42578125" style="113" customWidth="1"/>
    <col min="4111" max="4111" width="11.28515625" style="113" customWidth="1"/>
    <col min="4112" max="4112" width="14.140625" style="113" customWidth="1"/>
    <col min="4113" max="4113" width="10.28515625" style="113" customWidth="1"/>
    <col min="4114" max="4114" width="17.140625" style="113" customWidth="1"/>
    <col min="4115" max="4115" width="12" style="113" customWidth="1"/>
    <col min="4116" max="4116" width="14.140625" style="113" customWidth="1"/>
    <col min="4117" max="4117" width="10.28515625" style="113" customWidth="1"/>
    <col min="4118" max="4118" width="17.140625" style="113" customWidth="1"/>
    <col min="4119" max="4119" width="12" style="113" customWidth="1"/>
    <col min="4120" max="4120" width="10.7109375" style="113" customWidth="1"/>
    <col min="4121" max="4123" width="0" style="113" hidden="1" customWidth="1"/>
    <col min="4124" max="4351" width="9.140625" style="113"/>
    <col min="4352" max="4352" width="5.140625" style="113" customWidth="1"/>
    <col min="4353" max="4353" width="32.42578125" style="113" customWidth="1"/>
    <col min="4354" max="4356" width="10.28515625" style="113" customWidth="1"/>
    <col min="4357" max="4358" width="12.42578125" style="113" customWidth="1"/>
    <col min="4359" max="4359" width="11.28515625" style="113" customWidth="1"/>
    <col min="4360" max="4360" width="12.42578125" style="113" customWidth="1"/>
    <col min="4361" max="4361" width="11.28515625" style="113" customWidth="1"/>
    <col min="4362" max="4362" width="12.42578125" style="113" customWidth="1"/>
    <col min="4363" max="4363" width="11.28515625" style="113" customWidth="1"/>
    <col min="4364" max="4364" width="12.42578125" style="113" customWidth="1"/>
    <col min="4365" max="4365" width="11.28515625" style="113" customWidth="1"/>
    <col min="4366" max="4366" width="12.42578125" style="113" customWidth="1"/>
    <col min="4367" max="4367" width="11.28515625" style="113" customWidth="1"/>
    <col min="4368" max="4368" width="14.140625" style="113" customWidth="1"/>
    <col min="4369" max="4369" width="10.28515625" style="113" customWidth="1"/>
    <col min="4370" max="4370" width="17.140625" style="113" customWidth="1"/>
    <col min="4371" max="4371" width="12" style="113" customWidth="1"/>
    <col min="4372" max="4372" width="14.140625" style="113" customWidth="1"/>
    <col min="4373" max="4373" width="10.28515625" style="113" customWidth="1"/>
    <col min="4374" max="4374" width="17.140625" style="113" customWidth="1"/>
    <col min="4375" max="4375" width="12" style="113" customWidth="1"/>
    <col min="4376" max="4376" width="10.7109375" style="113" customWidth="1"/>
    <col min="4377" max="4379" width="0" style="113" hidden="1" customWidth="1"/>
    <col min="4380" max="4607" width="9.140625" style="113"/>
    <col min="4608" max="4608" width="5.140625" style="113" customWidth="1"/>
    <col min="4609" max="4609" width="32.42578125" style="113" customWidth="1"/>
    <col min="4610" max="4612" width="10.28515625" style="113" customWidth="1"/>
    <col min="4613" max="4614" width="12.42578125" style="113" customWidth="1"/>
    <col min="4615" max="4615" width="11.28515625" style="113" customWidth="1"/>
    <col min="4616" max="4616" width="12.42578125" style="113" customWidth="1"/>
    <col min="4617" max="4617" width="11.28515625" style="113" customWidth="1"/>
    <col min="4618" max="4618" width="12.42578125" style="113" customWidth="1"/>
    <col min="4619" max="4619" width="11.28515625" style="113" customWidth="1"/>
    <col min="4620" max="4620" width="12.42578125" style="113" customWidth="1"/>
    <col min="4621" max="4621" width="11.28515625" style="113" customWidth="1"/>
    <col min="4622" max="4622" width="12.42578125" style="113" customWidth="1"/>
    <col min="4623" max="4623" width="11.28515625" style="113" customWidth="1"/>
    <col min="4624" max="4624" width="14.140625" style="113" customWidth="1"/>
    <col min="4625" max="4625" width="10.28515625" style="113" customWidth="1"/>
    <col min="4626" max="4626" width="17.140625" style="113" customWidth="1"/>
    <col min="4627" max="4627" width="12" style="113" customWidth="1"/>
    <col min="4628" max="4628" width="14.140625" style="113" customWidth="1"/>
    <col min="4629" max="4629" width="10.28515625" style="113" customWidth="1"/>
    <col min="4630" max="4630" width="17.140625" style="113" customWidth="1"/>
    <col min="4631" max="4631" width="12" style="113" customWidth="1"/>
    <col min="4632" max="4632" width="10.7109375" style="113" customWidth="1"/>
    <col min="4633" max="4635" width="0" style="113" hidden="1" customWidth="1"/>
    <col min="4636" max="4863" width="9.140625" style="113"/>
    <col min="4864" max="4864" width="5.140625" style="113" customWidth="1"/>
    <col min="4865" max="4865" width="32.42578125" style="113" customWidth="1"/>
    <col min="4866" max="4868" width="10.28515625" style="113" customWidth="1"/>
    <col min="4869" max="4870" width="12.42578125" style="113" customWidth="1"/>
    <col min="4871" max="4871" width="11.28515625" style="113" customWidth="1"/>
    <col min="4872" max="4872" width="12.42578125" style="113" customWidth="1"/>
    <col min="4873" max="4873" width="11.28515625" style="113" customWidth="1"/>
    <col min="4874" max="4874" width="12.42578125" style="113" customWidth="1"/>
    <col min="4875" max="4875" width="11.28515625" style="113" customWidth="1"/>
    <col min="4876" max="4876" width="12.42578125" style="113" customWidth="1"/>
    <col min="4877" max="4877" width="11.28515625" style="113" customWidth="1"/>
    <col min="4878" max="4878" width="12.42578125" style="113" customWidth="1"/>
    <col min="4879" max="4879" width="11.28515625" style="113" customWidth="1"/>
    <col min="4880" max="4880" width="14.140625" style="113" customWidth="1"/>
    <col min="4881" max="4881" width="10.28515625" style="113" customWidth="1"/>
    <col min="4882" max="4882" width="17.140625" style="113" customWidth="1"/>
    <col min="4883" max="4883" width="12" style="113" customWidth="1"/>
    <col min="4884" max="4884" width="14.140625" style="113" customWidth="1"/>
    <col min="4885" max="4885" width="10.28515625" style="113" customWidth="1"/>
    <col min="4886" max="4886" width="17.140625" style="113" customWidth="1"/>
    <col min="4887" max="4887" width="12" style="113" customWidth="1"/>
    <col min="4888" max="4888" width="10.7109375" style="113" customWidth="1"/>
    <col min="4889" max="4891" width="0" style="113" hidden="1" customWidth="1"/>
    <col min="4892" max="5119" width="9.140625" style="113"/>
    <col min="5120" max="5120" width="5.140625" style="113" customWidth="1"/>
    <col min="5121" max="5121" width="32.42578125" style="113" customWidth="1"/>
    <col min="5122" max="5124" width="10.28515625" style="113" customWidth="1"/>
    <col min="5125" max="5126" width="12.42578125" style="113" customWidth="1"/>
    <col min="5127" max="5127" width="11.28515625" style="113" customWidth="1"/>
    <col min="5128" max="5128" width="12.42578125" style="113" customWidth="1"/>
    <col min="5129" max="5129" width="11.28515625" style="113" customWidth="1"/>
    <col min="5130" max="5130" width="12.42578125" style="113" customWidth="1"/>
    <col min="5131" max="5131" width="11.28515625" style="113" customWidth="1"/>
    <col min="5132" max="5132" width="12.42578125" style="113" customWidth="1"/>
    <col min="5133" max="5133" width="11.28515625" style="113" customWidth="1"/>
    <col min="5134" max="5134" width="12.42578125" style="113" customWidth="1"/>
    <col min="5135" max="5135" width="11.28515625" style="113" customWidth="1"/>
    <col min="5136" max="5136" width="14.140625" style="113" customWidth="1"/>
    <col min="5137" max="5137" width="10.28515625" style="113" customWidth="1"/>
    <col min="5138" max="5138" width="17.140625" style="113" customWidth="1"/>
    <col min="5139" max="5139" width="12" style="113" customWidth="1"/>
    <col min="5140" max="5140" width="14.140625" style="113" customWidth="1"/>
    <col min="5141" max="5141" width="10.28515625" style="113" customWidth="1"/>
    <col min="5142" max="5142" width="17.140625" style="113" customWidth="1"/>
    <col min="5143" max="5143" width="12" style="113" customWidth="1"/>
    <col min="5144" max="5144" width="10.7109375" style="113" customWidth="1"/>
    <col min="5145" max="5147" width="0" style="113" hidden="1" customWidth="1"/>
    <col min="5148" max="5375" width="9.140625" style="113"/>
    <col min="5376" max="5376" width="5.140625" style="113" customWidth="1"/>
    <col min="5377" max="5377" width="32.42578125" style="113" customWidth="1"/>
    <col min="5378" max="5380" width="10.28515625" style="113" customWidth="1"/>
    <col min="5381" max="5382" width="12.42578125" style="113" customWidth="1"/>
    <col min="5383" max="5383" width="11.28515625" style="113" customWidth="1"/>
    <col min="5384" max="5384" width="12.42578125" style="113" customWidth="1"/>
    <col min="5385" max="5385" width="11.28515625" style="113" customWidth="1"/>
    <col min="5386" max="5386" width="12.42578125" style="113" customWidth="1"/>
    <col min="5387" max="5387" width="11.28515625" style="113" customWidth="1"/>
    <col min="5388" max="5388" width="12.42578125" style="113" customWidth="1"/>
    <col min="5389" max="5389" width="11.28515625" style="113" customWidth="1"/>
    <col min="5390" max="5390" width="12.42578125" style="113" customWidth="1"/>
    <col min="5391" max="5391" width="11.28515625" style="113" customWidth="1"/>
    <col min="5392" max="5392" width="14.140625" style="113" customWidth="1"/>
    <col min="5393" max="5393" width="10.28515625" style="113" customWidth="1"/>
    <col min="5394" max="5394" width="17.140625" style="113" customWidth="1"/>
    <col min="5395" max="5395" width="12" style="113" customWidth="1"/>
    <col min="5396" max="5396" width="14.140625" style="113" customWidth="1"/>
    <col min="5397" max="5397" width="10.28515625" style="113" customWidth="1"/>
    <col min="5398" max="5398" width="17.140625" style="113" customWidth="1"/>
    <col min="5399" max="5399" width="12" style="113" customWidth="1"/>
    <col min="5400" max="5400" width="10.7109375" style="113" customWidth="1"/>
    <col min="5401" max="5403" width="0" style="113" hidden="1" customWidth="1"/>
    <col min="5404" max="5631" width="9.140625" style="113"/>
    <col min="5632" max="5632" width="5.140625" style="113" customWidth="1"/>
    <col min="5633" max="5633" width="32.42578125" style="113" customWidth="1"/>
    <col min="5634" max="5636" width="10.28515625" style="113" customWidth="1"/>
    <col min="5637" max="5638" width="12.42578125" style="113" customWidth="1"/>
    <col min="5639" max="5639" width="11.28515625" style="113" customWidth="1"/>
    <col min="5640" max="5640" width="12.42578125" style="113" customWidth="1"/>
    <col min="5641" max="5641" width="11.28515625" style="113" customWidth="1"/>
    <col min="5642" max="5642" width="12.42578125" style="113" customWidth="1"/>
    <col min="5643" max="5643" width="11.28515625" style="113" customWidth="1"/>
    <col min="5644" max="5644" width="12.42578125" style="113" customWidth="1"/>
    <col min="5645" max="5645" width="11.28515625" style="113" customWidth="1"/>
    <col min="5646" max="5646" width="12.42578125" style="113" customWidth="1"/>
    <col min="5647" max="5647" width="11.28515625" style="113" customWidth="1"/>
    <col min="5648" max="5648" width="14.140625" style="113" customWidth="1"/>
    <col min="5649" max="5649" width="10.28515625" style="113" customWidth="1"/>
    <col min="5650" max="5650" width="17.140625" style="113" customWidth="1"/>
    <col min="5651" max="5651" width="12" style="113" customWidth="1"/>
    <col min="5652" max="5652" width="14.140625" style="113" customWidth="1"/>
    <col min="5653" max="5653" width="10.28515625" style="113" customWidth="1"/>
    <col min="5654" max="5654" width="17.140625" style="113" customWidth="1"/>
    <col min="5655" max="5655" width="12" style="113" customWidth="1"/>
    <col min="5656" max="5656" width="10.7109375" style="113" customWidth="1"/>
    <col min="5657" max="5659" width="0" style="113" hidden="1" customWidth="1"/>
    <col min="5660" max="5887" width="9.140625" style="113"/>
    <col min="5888" max="5888" width="5.140625" style="113" customWidth="1"/>
    <col min="5889" max="5889" width="32.42578125" style="113" customWidth="1"/>
    <col min="5890" max="5892" width="10.28515625" style="113" customWidth="1"/>
    <col min="5893" max="5894" width="12.42578125" style="113" customWidth="1"/>
    <col min="5895" max="5895" width="11.28515625" style="113" customWidth="1"/>
    <col min="5896" max="5896" width="12.42578125" style="113" customWidth="1"/>
    <col min="5897" max="5897" width="11.28515625" style="113" customWidth="1"/>
    <col min="5898" max="5898" width="12.42578125" style="113" customWidth="1"/>
    <col min="5899" max="5899" width="11.28515625" style="113" customWidth="1"/>
    <col min="5900" max="5900" width="12.42578125" style="113" customWidth="1"/>
    <col min="5901" max="5901" width="11.28515625" style="113" customWidth="1"/>
    <col min="5902" max="5902" width="12.42578125" style="113" customWidth="1"/>
    <col min="5903" max="5903" width="11.28515625" style="113" customWidth="1"/>
    <col min="5904" max="5904" width="14.140625" style="113" customWidth="1"/>
    <col min="5905" max="5905" width="10.28515625" style="113" customWidth="1"/>
    <col min="5906" max="5906" width="17.140625" style="113" customWidth="1"/>
    <col min="5907" max="5907" width="12" style="113" customWidth="1"/>
    <col min="5908" max="5908" width="14.140625" style="113" customWidth="1"/>
    <col min="5909" max="5909" width="10.28515625" style="113" customWidth="1"/>
    <col min="5910" max="5910" width="17.140625" style="113" customWidth="1"/>
    <col min="5911" max="5911" width="12" style="113" customWidth="1"/>
    <col min="5912" max="5912" width="10.7109375" style="113" customWidth="1"/>
    <col min="5913" max="5915" width="0" style="113" hidden="1" customWidth="1"/>
    <col min="5916" max="6143" width="9.140625" style="113"/>
    <col min="6144" max="6144" width="5.140625" style="113" customWidth="1"/>
    <col min="6145" max="6145" width="32.42578125" style="113" customWidth="1"/>
    <col min="6146" max="6148" width="10.28515625" style="113" customWidth="1"/>
    <col min="6149" max="6150" width="12.42578125" style="113" customWidth="1"/>
    <col min="6151" max="6151" width="11.28515625" style="113" customWidth="1"/>
    <col min="6152" max="6152" width="12.42578125" style="113" customWidth="1"/>
    <col min="6153" max="6153" width="11.28515625" style="113" customWidth="1"/>
    <col min="6154" max="6154" width="12.42578125" style="113" customWidth="1"/>
    <col min="6155" max="6155" width="11.28515625" style="113" customWidth="1"/>
    <col min="6156" max="6156" width="12.42578125" style="113" customWidth="1"/>
    <col min="6157" max="6157" width="11.28515625" style="113" customWidth="1"/>
    <col min="6158" max="6158" width="12.42578125" style="113" customWidth="1"/>
    <col min="6159" max="6159" width="11.28515625" style="113" customWidth="1"/>
    <col min="6160" max="6160" width="14.140625" style="113" customWidth="1"/>
    <col min="6161" max="6161" width="10.28515625" style="113" customWidth="1"/>
    <col min="6162" max="6162" width="17.140625" style="113" customWidth="1"/>
    <col min="6163" max="6163" width="12" style="113" customWidth="1"/>
    <col min="6164" max="6164" width="14.140625" style="113" customWidth="1"/>
    <col min="6165" max="6165" width="10.28515625" style="113" customWidth="1"/>
    <col min="6166" max="6166" width="17.140625" style="113" customWidth="1"/>
    <col min="6167" max="6167" width="12" style="113" customWidth="1"/>
    <col min="6168" max="6168" width="10.7109375" style="113" customWidth="1"/>
    <col min="6169" max="6171" width="0" style="113" hidden="1" customWidth="1"/>
    <col min="6172" max="6399" width="9.140625" style="113"/>
    <col min="6400" max="6400" width="5.140625" style="113" customWidth="1"/>
    <col min="6401" max="6401" width="32.42578125" style="113" customWidth="1"/>
    <col min="6402" max="6404" width="10.28515625" style="113" customWidth="1"/>
    <col min="6405" max="6406" width="12.42578125" style="113" customWidth="1"/>
    <col min="6407" max="6407" width="11.28515625" style="113" customWidth="1"/>
    <col min="6408" max="6408" width="12.42578125" style="113" customWidth="1"/>
    <col min="6409" max="6409" width="11.28515625" style="113" customWidth="1"/>
    <col min="6410" max="6410" width="12.42578125" style="113" customWidth="1"/>
    <col min="6411" max="6411" width="11.28515625" style="113" customWidth="1"/>
    <col min="6412" max="6412" width="12.42578125" style="113" customWidth="1"/>
    <col min="6413" max="6413" width="11.28515625" style="113" customWidth="1"/>
    <col min="6414" max="6414" width="12.42578125" style="113" customWidth="1"/>
    <col min="6415" max="6415" width="11.28515625" style="113" customWidth="1"/>
    <col min="6416" max="6416" width="14.140625" style="113" customWidth="1"/>
    <col min="6417" max="6417" width="10.28515625" style="113" customWidth="1"/>
    <col min="6418" max="6418" width="17.140625" style="113" customWidth="1"/>
    <col min="6419" max="6419" width="12" style="113" customWidth="1"/>
    <col min="6420" max="6420" width="14.140625" style="113" customWidth="1"/>
    <col min="6421" max="6421" width="10.28515625" style="113" customWidth="1"/>
    <col min="6422" max="6422" width="17.140625" style="113" customWidth="1"/>
    <col min="6423" max="6423" width="12" style="113" customWidth="1"/>
    <col min="6424" max="6424" width="10.7109375" style="113" customWidth="1"/>
    <col min="6425" max="6427" width="0" style="113" hidden="1" customWidth="1"/>
    <col min="6428" max="6655" width="9.140625" style="113"/>
    <col min="6656" max="6656" width="5.140625" style="113" customWidth="1"/>
    <col min="6657" max="6657" width="32.42578125" style="113" customWidth="1"/>
    <col min="6658" max="6660" width="10.28515625" style="113" customWidth="1"/>
    <col min="6661" max="6662" width="12.42578125" style="113" customWidth="1"/>
    <col min="6663" max="6663" width="11.28515625" style="113" customWidth="1"/>
    <col min="6664" max="6664" width="12.42578125" style="113" customWidth="1"/>
    <col min="6665" max="6665" width="11.28515625" style="113" customWidth="1"/>
    <col min="6666" max="6666" width="12.42578125" style="113" customWidth="1"/>
    <col min="6667" max="6667" width="11.28515625" style="113" customWidth="1"/>
    <col min="6668" max="6668" width="12.42578125" style="113" customWidth="1"/>
    <col min="6669" max="6669" width="11.28515625" style="113" customWidth="1"/>
    <col min="6670" max="6670" width="12.42578125" style="113" customWidth="1"/>
    <col min="6671" max="6671" width="11.28515625" style="113" customWidth="1"/>
    <col min="6672" max="6672" width="14.140625" style="113" customWidth="1"/>
    <col min="6673" max="6673" width="10.28515625" style="113" customWidth="1"/>
    <col min="6674" max="6674" width="17.140625" style="113" customWidth="1"/>
    <col min="6675" max="6675" width="12" style="113" customWidth="1"/>
    <col min="6676" max="6676" width="14.140625" style="113" customWidth="1"/>
    <col min="6677" max="6677" width="10.28515625" style="113" customWidth="1"/>
    <col min="6678" max="6678" width="17.140625" style="113" customWidth="1"/>
    <col min="6679" max="6679" width="12" style="113" customWidth="1"/>
    <col min="6680" max="6680" width="10.7109375" style="113" customWidth="1"/>
    <col min="6681" max="6683" width="0" style="113" hidden="1" customWidth="1"/>
    <col min="6684" max="6911" width="9.140625" style="113"/>
    <col min="6912" max="6912" width="5.140625" style="113" customWidth="1"/>
    <col min="6913" max="6913" width="32.42578125" style="113" customWidth="1"/>
    <col min="6914" max="6916" width="10.28515625" style="113" customWidth="1"/>
    <col min="6917" max="6918" width="12.42578125" style="113" customWidth="1"/>
    <col min="6919" max="6919" width="11.28515625" style="113" customWidth="1"/>
    <col min="6920" max="6920" width="12.42578125" style="113" customWidth="1"/>
    <col min="6921" max="6921" width="11.28515625" style="113" customWidth="1"/>
    <col min="6922" max="6922" width="12.42578125" style="113" customWidth="1"/>
    <col min="6923" max="6923" width="11.28515625" style="113" customWidth="1"/>
    <col min="6924" max="6924" width="12.42578125" style="113" customWidth="1"/>
    <col min="6925" max="6925" width="11.28515625" style="113" customWidth="1"/>
    <col min="6926" max="6926" width="12.42578125" style="113" customWidth="1"/>
    <col min="6927" max="6927" width="11.28515625" style="113" customWidth="1"/>
    <col min="6928" max="6928" width="14.140625" style="113" customWidth="1"/>
    <col min="6929" max="6929" width="10.28515625" style="113" customWidth="1"/>
    <col min="6930" max="6930" width="17.140625" style="113" customWidth="1"/>
    <col min="6931" max="6931" width="12" style="113" customWidth="1"/>
    <col min="6932" max="6932" width="14.140625" style="113" customWidth="1"/>
    <col min="6933" max="6933" width="10.28515625" style="113" customWidth="1"/>
    <col min="6934" max="6934" width="17.140625" style="113" customWidth="1"/>
    <col min="6935" max="6935" width="12" style="113" customWidth="1"/>
    <col min="6936" max="6936" width="10.7109375" style="113" customWidth="1"/>
    <col min="6937" max="6939" width="0" style="113" hidden="1" customWidth="1"/>
    <col min="6940" max="7167" width="9.140625" style="113"/>
    <col min="7168" max="7168" width="5.140625" style="113" customWidth="1"/>
    <col min="7169" max="7169" width="32.42578125" style="113" customWidth="1"/>
    <col min="7170" max="7172" width="10.28515625" style="113" customWidth="1"/>
    <col min="7173" max="7174" width="12.42578125" style="113" customWidth="1"/>
    <col min="7175" max="7175" width="11.28515625" style="113" customWidth="1"/>
    <col min="7176" max="7176" width="12.42578125" style="113" customWidth="1"/>
    <col min="7177" max="7177" width="11.28515625" style="113" customWidth="1"/>
    <col min="7178" max="7178" width="12.42578125" style="113" customWidth="1"/>
    <col min="7179" max="7179" width="11.28515625" style="113" customWidth="1"/>
    <col min="7180" max="7180" width="12.42578125" style="113" customWidth="1"/>
    <col min="7181" max="7181" width="11.28515625" style="113" customWidth="1"/>
    <col min="7182" max="7182" width="12.42578125" style="113" customWidth="1"/>
    <col min="7183" max="7183" width="11.28515625" style="113" customWidth="1"/>
    <col min="7184" max="7184" width="14.140625" style="113" customWidth="1"/>
    <col min="7185" max="7185" width="10.28515625" style="113" customWidth="1"/>
    <col min="7186" max="7186" width="17.140625" style="113" customWidth="1"/>
    <col min="7187" max="7187" width="12" style="113" customWidth="1"/>
    <col min="7188" max="7188" width="14.140625" style="113" customWidth="1"/>
    <col min="7189" max="7189" width="10.28515625" style="113" customWidth="1"/>
    <col min="7190" max="7190" width="17.140625" style="113" customWidth="1"/>
    <col min="7191" max="7191" width="12" style="113" customWidth="1"/>
    <col min="7192" max="7192" width="10.7109375" style="113" customWidth="1"/>
    <col min="7193" max="7195" width="0" style="113" hidden="1" customWidth="1"/>
    <col min="7196" max="7423" width="9.140625" style="113"/>
    <col min="7424" max="7424" width="5.140625" style="113" customWidth="1"/>
    <col min="7425" max="7425" width="32.42578125" style="113" customWidth="1"/>
    <col min="7426" max="7428" width="10.28515625" style="113" customWidth="1"/>
    <col min="7429" max="7430" width="12.42578125" style="113" customWidth="1"/>
    <col min="7431" max="7431" width="11.28515625" style="113" customWidth="1"/>
    <col min="7432" max="7432" width="12.42578125" style="113" customWidth="1"/>
    <col min="7433" max="7433" width="11.28515625" style="113" customWidth="1"/>
    <col min="7434" max="7434" width="12.42578125" style="113" customWidth="1"/>
    <col min="7435" max="7435" width="11.28515625" style="113" customWidth="1"/>
    <col min="7436" max="7436" width="12.42578125" style="113" customWidth="1"/>
    <col min="7437" max="7437" width="11.28515625" style="113" customWidth="1"/>
    <col min="7438" max="7438" width="12.42578125" style="113" customWidth="1"/>
    <col min="7439" max="7439" width="11.28515625" style="113" customWidth="1"/>
    <col min="7440" max="7440" width="14.140625" style="113" customWidth="1"/>
    <col min="7441" max="7441" width="10.28515625" style="113" customWidth="1"/>
    <col min="7442" max="7442" width="17.140625" style="113" customWidth="1"/>
    <col min="7443" max="7443" width="12" style="113" customWidth="1"/>
    <col min="7444" max="7444" width="14.140625" style="113" customWidth="1"/>
    <col min="7445" max="7445" width="10.28515625" style="113" customWidth="1"/>
    <col min="7446" max="7446" width="17.140625" style="113" customWidth="1"/>
    <col min="7447" max="7447" width="12" style="113" customWidth="1"/>
    <col min="7448" max="7448" width="10.7109375" style="113" customWidth="1"/>
    <col min="7449" max="7451" width="0" style="113" hidden="1" customWidth="1"/>
    <col min="7452" max="7679" width="9.140625" style="113"/>
    <col min="7680" max="7680" width="5.140625" style="113" customWidth="1"/>
    <col min="7681" max="7681" width="32.42578125" style="113" customWidth="1"/>
    <col min="7682" max="7684" width="10.28515625" style="113" customWidth="1"/>
    <col min="7685" max="7686" width="12.42578125" style="113" customWidth="1"/>
    <col min="7687" max="7687" width="11.28515625" style="113" customWidth="1"/>
    <col min="7688" max="7688" width="12.42578125" style="113" customWidth="1"/>
    <col min="7689" max="7689" width="11.28515625" style="113" customWidth="1"/>
    <col min="7690" max="7690" width="12.42578125" style="113" customWidth="1"/>
    <col min="7691" max="7691" width="11.28515625" style="113" customWidth="1"/>
    <col min="7692" max="7692" width="12.42578125" style="113" customWidth="1"/>
    <col min="7693" max="7693" width="11.28515625" style="113" customWidth="1"/>
    <col min="7694" max="7694" width="12.42578125" style="113" customWidth="1"/>
    <col min="7695" max="7695" width="11.28515625" style="113" customWidth="1"/>
    <col min="7696" max="7696" width="14.140625" style="113" customWidth="1"/>
    <col min="7697" max="7697" width="10.28515625" style="113" customWidth="1"/>
    <col min="7698" max="7698" width="17.140625" style="113" customWidth="1"/>
    <col min="7699" max="7699" width="12" style="113" customWidth="1"/>
    <col min="7700" max="7700" width="14.140625" style="113" customWidth="1"/>
    <col min="7701" max="7701" width="10.28515625" style="113" customWidth="1"/>
    <col min="7702" max="7702" width="17.140625" style="113" customWidth="1"/>
    <col min="7703" max="7703" width="12" style="113" customWidth="1"/>
    <col min="7704" max="7704" width="10.7109375" style="113" customWidth="1"/>
    <col min="7705" max="7707" width="0" style="113" hidden="1" customWidth="1"/>
    <col min="7708" max="7935" width="9.140625" style="113"/>
    <col min="7936" max="7936" width="5.140625" style="113" customWidth="1"/>
    <col min="7937" max="7937" width="32.42578125" style="113" customWidth="1"/>
    <col min="7938" max="7940" width="10.28515625" style="113" customWidth="1"/>
    <col min="7941" max="7942" width="12.42578125" style="113" customWidth="1"/>
    <col min="7943" max="7943" width="11.28515625" style="113" customWidth="1"/>
    <col min="7944" max="7944" width="12.42578125" style="113" customWidth="1"/>
    <col min="7945" max="7945" width="11.28515625" style="113" customWidth="1"/>
    <col min="7946" max="7946" width="12.42578125" style="113" customWidth="1"/>
    <col min="7947" max="7947" width="11.28515625" style="113" customWidth="1"/>
    <col min="7948" max="7948" width="12.42578125" style="113" customWidth="1"/>
    <col min="7949" max="7949" width="11.28515625" style="113" customWidth="1"/>
    <col min="7950" max="7950" width="12.42578125" style="113" customWidth="1"/>
    <col min="7951" max="7951" width="11.28515625" style="113" customWidth="1"/>
    <col min="7952" max="7952" width="14.140625" style="113" customWidth="1"/>
    <col min="7953" max="7953" width="10.28515625" style="113" customWidth="1"/>
    <col min="7954" max="7954" width="17.140625" style="113" customWidth="1"/>
    <col min="7955" max="7955" width="12" style="113" customWidth="1"/>
    <col min="7956" max="7956" width="14.140625" style="113" customWidth="1"/>
    <col min="7957" max="7957" width="10.28515625" style="113" customWidth="1"/>
    <col min="7958" max="7958" width="17.140625" style="113" customWidth="1"/>
    <col min="7959" max="7959" width="12" style="113" customWidth="1"/>
    <col min="7960" max="7960" width="10.7109375" style="113" customWidth="1"/>
    <col min="7961" max="7963" width="0" style="113" hidden="1" customWidth="1"/>
    <col min="7964" max="8191" width="9.140625" style="113"/>
    <col min="8192" max="8192" width="5.140625" style="113" customWidth="1"/>
    <col min="8193" max="8193" width="32.42578125" style="113" customWidth="1"/>
    <col min="8194" max="8196" width="10.28515625" style="113" customWidth="1"/>
    <col min="8197" max="8198" width="12.42578125" style="113" customWidth="1"/>
    <col min="8199" max="8199" width="11.28515625" style="113" customWidth="1"/>
    <col min="8200" max="8200" width="12.42578125" style="113" customWidth="1"/>
    <col min="8201" max="8201" width="11.28515625" style="113" customWidth="1"/>
    <col min="8202" max="8202" width="12.42578125" style="113" customWidth="1"/>
    <col min="8203" max="8203" width="11.28515625" style="113" customWidth="1"/>
    <col min="8204" max="8204" width="12.42578125" style="113" customWidth="1"/>
    <col min="8205" max="8205" width="11.28515625" style="113" customWidth="1"/>
    <col min="8206" max="8206" width="12.42578125" style="113" customWidth="1"/>
    <col min="8207" max="8207" width="11.28515625" style="113" customWidth="1"/>
    <col min="8208" max="8208" width="14.140625" style="113" customWidth="1"/>
    <col min="8209" max="8209" width="10.28515625" style="113" customWidth="1"/>
    <col min="8210" max="8210" width="17.140625" style="113" customWidth="1"/>
    <col min="8211" max="8211" width="12" style="113" customWidth="1"/>
    <col min="8212" max="8212" width="14.140625" style="113" customWidth="1"/>
    <col min="8213" max="8213" width="10.28515625" style="113" customWidth="1"/>
    <col min="8214" max="8214" width="17.140625" style="113" customWidth="1"/>
    <col min="8215" max="8215" width="12" style="113" customWidth="1"/>
    <col min="8216" max="8216" width="10.7109375" style="113" customWidth="1"/>
    <col min="8217" max="8219" width="0" style="113" hidden="1" customWidth="1"/>
    <col min="8220" max="8447" width="9.140625" style="113"/>
    <col min="8448" max="8448" width="5.140625" style="113" customWidth="1"/>
    <col min="8449" max="8449" width="32.42578125" style="113" customWidth="1"/>
    <col min="8450" max="8452" width="10.28515625" style="113" customWidth="1"/>
    <col min="8453" max="8454" width="12.42578125" style="113" customWidth="1"/>
    <col min="8455" max="8455" width="11.28515625" style="113" customWidth="1"/>
    <col min="8456" max="8456" width="12.42578125" style="113" customWidth="1"/>
    <col min="8457" max="8457" width="11.28515625" style="113" customWidth="1"/>
    <col min="8458" max="8458" width="12.42578125" style="113" customWidth="1"/>
    <col min="8459" max="8459" width="11.28515625" style="113" customWidth="1"/>
    <col min="8460" max="8460" width="12.42578125" style="113" customWidth="1"/>
    <col min="8461" max="8461" width="11.28515625" style="113" customWidth="1"/>
    <col min="8462" max="8462" width="12.42578125" style="113" customWidth="1"/>
    <col min="8463" max="8463" width="11.28515625" style="113" customWidth="1"/>
    <col min="8464" max="8464" width="14.140625" style="113" customWidth="1"/>
    <col min="8465" max="8465" width="10.28515625" style="113" customWidth="1"/>
    <col min="8466" max="8466" width="17.140625" style="113" customWidth="1"/>
    <col min="8467" max="8467" width="12" style="113" customWidth="1"/>
    <col min="8468" max="8468" width="14.140625" style="113" customWidth="1"/>
    <col min="8469" max="8469" width="10.28515625" style="113" customWidth="1"/>
    <col min="8470" max="8470" width="17.140625" style="113" customWidth="1"/>
    <col min="8471" max="8471" width="12" style="113" customWidth="1"/>
    <col min="8472" max="8472" width="10.7109375" style="113" customWidth="1"/>
    <col min="8473" max="8475" width="0" style="113" hidden="1" customWidth="1"/>
    <col min="8476" max="8703" width="9.140625" style="113"/>
    <col min="8704" max="8704" width="5.140625" style="113" customWidth="1"/>
    <col min="8705" max="8705" width="32.42578125" style="113" customWidth="1"/>
    <col min="8706" max="8708" width="10.28515625" style="113" customWidth="1"/>
    <col min="8709" max="8710" width="12.42578125" style="113" customWidth="1"/>
    <col min="8711" max="8711" width="11.28515625" style="113" customWidth="1"/>
    <col min="8712" max="8712" width="12.42578125" style="113" customWidth="1"/>
    <col min="8713" max="8713" width="11.28515625" style="113" customWidth="1"/>
    <col min="8714" max="8714" width="12.42578125" style="113" customWidth="1"/>
    <col min="8715" max="8715" width="11.28515625" style="113" customWidth="1"/>
    <col min="8716" max="8716" width="12.42578125" style="113" customWidth="1"/>
    <col min="8717" max="8717" width="11.28515625" style="113" customWidth="1"/>
    <col min="8718" max="8718" width="12.42578125" style="113" customWidth="1"/>
    <col min="8719" max="8719" width="11.28515625" style="113" customWidth="1"/>
    <col min="8720" max="8720" width="14.140625" style="113" customWidth="1"/>
    <col min="8721" max="8721" width="10.28515625" style="113" customWidth="1"/>
    <col min="8722" max="8722" width="17.140625" style="113" customWidth="1"/>
    <col min="8723" max="8723" width="12" style="113" customWidth="1"/>
    <col min="8724" max="8724" width="14.140625" style="113" customWidth="1"/>
    <col min="8725" max="8725" width="10.28515625" style="113" customWidth="1"/>
    <col min="8726" max="8726" width="17.140625" style="113" customWidth="1"/>
    <col min="8727" max="8727" width="12" style="113" customWidth="1"/>
    <col min="8728" max="8728" width="10.7109375" style="113" customWidth="1"/>
    <col min="8729" max="8731" width="0" style="113" hidden="1" customWidth="1"/>
    <col min="8732" max="8959" width="9.140625" style="113"/>
    <col min="8960" max="8960" width="5.140625" style="113" customWidth="1"/>
    <col min="8961" max="8961" width="32.42578125" style="113" customWidth="1"/>
    <col min="8962" max="8964" width="10.28515625" style="113" customWidth="1"/>
    <col min="8965" max="8966" width="12.42578125" style="113" customWidth="1"/>
    <col min="8967" max="8967" width="11.28515625" style="113" customWidth="1"/>
    <col min="8968" max="8968" width="12.42578125" style="113" customWidth="1"/>
    <col min="8969" max="8969" width="11.28515625" style="113" customWidth="1"/>
    <col min="8970" max="8970" width="12.42578125" style="113" customWidth="1"/>
    <col min="8971" max="8971" width="11.28515625" style="113" customWidth="1"/>
    <col min="8972" max="8972" width="12.42578125" style="113" customWidth="1"/>
    <col min="8973" max="8973" width="11.28515625" style="113" customWidth="1"/>
    <col min="8974" max="8974" width="12.42578125" style="113" customWidth="1"/>
    <col min="8975" max="8975" width="11.28515625" style="113" customWidth="1"/>
    <col min="8976" max="8976" width="14.140625" style="113" customWidth="1"/>
    <col min="8977" max="8977" width="10.28515625" style="113" customWidth="1"/>
    <col min="8978" max="8978" width="17.140625" style="113" customWidth="1"/>
    <col min="8979" max="8979" width="12" style="113" customWidth="1"/>
    <col min="8980" max="8980" width="14.140625" style="113" customWidth="1"/>
    <col min="8981" max="8981" width="10.28515625" style="113" customWidth="1"/>
    <col min="8982" max="8982" width="17.140625" style="113" customWidth="1"/>
    <col min="8983" max="8983" width="12" style="113" customWidth="1"/>
    <col min="8984" max="8984" width="10.7109375" style="113" customWidth="1"/>
    <col min="8985" max="8987" width="0" style="113" hidden="1" customWidth="1"/>
    <col min="8988" max="9215" width="9.140625" style="113"/>
    <col min="9216" max="9216" width="5.140625" style="113" customWidth="1"/>
    <col min="9217" max="9217" width="32.42578125" style="113" customWidth="1"/>
    <col min="9218" max="9220" width="10.28515625" style="113" customWidth="1"/>
    <col min="9221" max="9222" width="12.42578125" style="113" customWidth="1"/>
    <col min="9223" max="9223" width="11.28515625" style="113" customWidth="1"/>
    <col min="9224" max="9224" width="12.42578125" style="113" customWidth="1"/>
    <col min="9225" max="9225" width="11.28515625" style="113" customWidth="1"/>
    <col min="9226" max="9226" width="12.42578125" style="113" customWidth="1"/>
    <col min="9227" max="9227" width="11.28515625" style="113" customWidth="1"/>
    <col min="9228" max="9228" width="12.42578125" style="113" customWidth="1"/>
    <col min="9229" max="9229" width="11.28515625" style="113" customWidth="1"/>
    <col min="9230" max="9230" width="12.42578125" style="113" customWidth="1"/>
    <col min="9231" max="9231" width="11.28515625" style="113" customWidth="1"/>
    <col min="9232" max="9232" width="14.140625" style="113" customWidth="1"/>
    <col min="9233" max="9233" width="10.28515625" style="113" customWidth="1"/>
    <col min="9234" max="9234" width="17.140625" style="113" customWidth="1"/>
    <col min="9235" max="9235" width="12" style="113" customWidth="1"/>
    <col min="9236" max="9236" width="14.140625" style="113" customWidth="1"/>
    <col min="9237" max="9237" width="10.28515625" style="113" customWidth="1"/>
    <col min="9238" max="9238" width="17.140625" style="113" customWidth="1"/>
    <col min="9239" max="9239" width="12" style="113" customWidth="1"/>
    <col min="9240" max="9240" width="10.7109375" style="113" customWidth="1"/>
    <col min="9241" max="9243" width="0" style="113" hidden="1" customWidth="1"/>
    <col min="9244" max="9471" width="9.140625" style="113"/>
    <col min="9472" max="9472" width="5.140625" style="113" customWidth="1"/>
    <col min="9473" max="9473" width="32.42578125" style="113" customWidth="1"/>
    <col min="9474" max="9476" width="10.28515625" style="113" customWidth="1"/>
    <col min="9477" max="9478" width="12.42578125" style="113" customWidth="1"/>
    <col min="9479" max="9479" width="11.28515625" style="113" customWidth="1"/>
    <col min="9480" max="9480" width="12.42578125" style="113" customWidth="1"/>
    <col min="9481" max="9481" width="11.28515625" style="113" customWidth="1"/>
    <col min="9482" max="9482" width="12.42578125" style="113" customWidth="1"/>
    <col min="9483" max="9483" width="11.28515625" style="113" customWidth="1"/>
    <col min="9484" max="9484" width="12.42578125" style="113" customWidth="1"/>
    <col min="9485" max="9485" width="11.28515625" style="113" customWidth="1"/>
    <col min="9486" max="9486" width="12.42578125" style="113" customWidth="1"/>
    <col min="9487" max="9487" width="11.28515625" style="113" customWidth="1"/>
    <col min="9488" max="9488" width="14.140625" style="113" customWidth="1"/>
    <col min="9489" max="9489" width="10.28515625" style="113" customWidth="1"/>
    <col min="9490" max="9490" width="17.140625" style="113" customWidth="1"/>
    <col min="9491" max="9491" width="12" style="113" customWidth="1"/>
    <col min="9492" max="9492" width="14.140625" style="113" customWidth="1"/>
    <col min="9493" max="9493" width="10.28515625" style="113" customWidth="1"/>
    <col min="9494" max="9494" width="17.140625" style="113" customWidth="1"/>
    <col min="9495" max="9495" width="12" style="113" customWidth="1"/>
    <col min="9496" max="9496" width="10.7109375" style="113" customWidth="1"/>
    <col min="9497" max="9499" width="0" style="113" hidden="1" customWidth="1"/>
    <col min="9500" max="9727" width="9.140625" style="113"/>
    <col min="9728" max="9728" width="5.140625" style="113" customWidth="1"/>
    <col min="9729" max="9729" width="32.42578125" style="113" customWidth="1"/>
    <col min="9730" max="9732" width="10.28515625" style="113" customWidth="1"/>
    <col min="9733" max="9734" width="12.42578125" style="113" customWidth="1"/>
    <col min="9735" max="9735" width="11.28515625" style="113" customWidth="1"/>
    <col min="9736" max="9736" width="12.42578125" style="113" customWidth="1"/>
    <col min="9737" max="9737" width="11.28515625" style="113" customWidth="1"/>
    <col min="9738" max="9738" width="12.42578125" style="113" customWidth="1"/>
    <col min="9739" max="9739" width="11.28515625" style="113" customWidth="1"/>
    <col min="9740" max="9740" width="12.42578125" style="113" customWidth="1"/>
    <col min="9741" max="9741" width="11.28515625" style="113" customWidth="1"/>
    <col min="9742" max="9742" width="12.42578125" style="113" customWidth="1"/>
    <col min="9743" max="9743" width="11.28515625" style="113" customWidth="1"/>
    <col min="9744" max="9744" width="14.140625" style="113" customWidth="1"/>
    <col min="9745" max="9745" width="10.28515625" style="113" customWidth="1"/>
    <col min="9746" max="9746" width="17.140625" style="113" customWidth="1"/>
    <col min="9747" max="9747" width="12" style="113" customWidth="1"/>
    <col min="9748" max="9748" width="14.140625" style="113" customWidth="1"/>
    <col min="9749" max="9749" width="10.28515625" style="113" customWidth="1"/>
    <col min="9750" max="9750" width="17.140625" style="113" customWidth="1"/>
    <col min="9751" max="9751" width="12" style="113" customWidth="1"/>
    <col min="9752" max="9752" width="10.7109375" style="113" customWidth="1"/>
    <col min="9753" max="9755" width="0" style="113" hidden="1" customWidth="1"/>
    <col min="9756" max="9983" width="9.140625" style="113"/>
    <col min="9984" max="9984" width="5.140625" style="113" customWidth="1"/>
    <col min="9985" max="9985" width="32.42578125" style="113" customWidth="1"/>
    <col min="9986" max="9988" width="10.28515625" style="113" customWidth="1"/>
    <col min="9989" max="9990" width="12.42578125" style="113" customWidth="1"/>
    <col min="9991" max="9991" width="11.28515625" style="113" customWidth="1"/>
    <col min="9992" max="9992" width="12.42578125" style="113" customWidth="1"/>
    <col min="9993" max="9993" width="11.28515625" style="113" customWidth="1"/>
    <col min="9994" max="9994" width="12.42578125" style="113" customWidth="1"/>
    <col min="9995" max="9995" width="11.28515625" style="113" customWidth="1"/>
    <col min="9996" max="9996" width="12.42578125" style="113" customWidth="1"/>
    <col min="9997" max="9997" width="11.28515625" style="113" customWidth="1"/>
    <col min="9998" max="9998" width="12.42578125" style="113" customWidth="1"/>
    <col min="9999" max="9999" width="11.28515625" style="113" customWidth="1"/>
    <col min="10000" max="10000" width="14.140625" style="113" customWidth="1"/>
    <col min="10001" max="10001" width="10.28515625" style="113" customWidth="1"/>
    <col min="10002" max="10002" width="17.140625" style="113" customWidth="1"/>
    <col min="10003" max="10003" width="12" style="113" customWidth="1"/>
    <col min="10004" max="10004" width="14.140625" style="113" customWidth="1"/>
    <col min="10005" max="10005" width="10.28515625" style="113" customWidth="1"/>
    <col min="10006" max="10006" width="17.140625" style="113" customWidth="1"/>
    <col min="10007" max="10007" width="12" style="113" customWidth="1"/>
    <col min="10008" max="10008" width="10.7109375" style="113" customWidth="1"/>
    <col min="10009" max="10011" width="0" style="113" hidden="1" customWidth="1"/>
    <col min="10012" max="10239" width="9.140625" style="113"/>
    <col min="10240" max="10240" width="5.140625" style="113" customWidth="1"/>
    <col min="10241" max="10241" width="32.42578125" style="113" customWidth="1"/>
    <col min="10242" max="10244" width="10.28515625" style="113" customWidth="1"/>
    <col min="10245" max="10246" width="12.42578125" style="113" customWidth="1"/>
    <col min="10247" max="10247" width="11.28515625" style="113" customWidth="1"/>
    <col min="10248" max="10248" width="12.42578125" style="113" customWidth="1"/>
    <col min="10249" max="10249" width="11.28515625" style="113" customWidth="1"/>
    <col min="10250" max="10250" width="12.42578125" style="113" customWidth="1"/>
    <col min="10251" max="10251" width="11.28515625" style="113" customWidth="1"/>
    <col min="10252" max="10252" width="12.42578125" style="113" customWidth="1"/>
    <col min="10253" max="10253" width="11.28515625" style="113" customWidth="1"/>
    <col min="10254" max="10254" width="12.42578125" style="113" customWidth="1"/>
    <col min="10255" max="10255" width="11.28515625" style="113" customWidth="1"/>
    <col min="10256" max="10256" width="14.140625" style="113" customWidth="1"/>
    <col min="10257" max="10257" width="10.28515625" style="113" customWidth="1"/>
    <col min="10258" max="10258" width="17.140625" style="113" customWidth="1"/>
    <col min="10259" max="10259" width="12" style="113" customWidth="1"/>
    <col min="10260" max="10260" width="14.140625" style="113" customWidth="1"/>
    <col min="10261" max="10261" width="10.28515625" style="113" customWidth="1"/>
    <col min="10262" max="10262" width="17.140625" style="113" customWidth="1"/>
    <col min="10263" max="10263" width="12" style="113" customWidth="1"/>
    <col min="10264" max="10264" width="10.7109375" style="113" customWidth="1"/>
    <col min="10265" max="10267" width="0" style="113" hidden="1" customWidth="1"/>
    <col min="10268" max="10495" width="9.140625" style="113"/>
    <col min="10496" max="10496" width="5.140625" style="113" customWidth="1"/>
    <col min="10497" max="10497" width="32.42578125" style="113" customWidth="1"/>
    <col min="10498" max="10500" width="10.28515625" style="113" customWidth="1"/>
    <col min="10501" max="10502" width="12.42578125" style="113" customWidth="1"/>
    <col min="10503" max="10503" width="11.28515625" style="113" customWidth="1"/>
    <col min="10504" max="10504" width="12.42578125" style="113" customWidth="1"/>
    <col min="10505" max="10505" width="11.28515625" style="113" customWidth="1"/>
    <col min="10506" max="10506" width="12.42578125" style="113" customWidth="1"/>
    <col min="10507" max="10507" width="11.28515625" style="113" customWidth="1"/>
    <col min="10508" max="10508" width="12.42578125" style="113" customWidth="1"/>
    <col min="10509" max="10509" width="11.28515625" style="113" customWidth="1"/>
    <col min="10510" max="10510" width="12.42578125" style="113" customWidth="1"/>
    <col min="10511" max="10511" width="11.28515625" style="113" customWidth="1"/>
    <col min="10512" max="10512" width="14.140625" style="113" customWidth="1"/>
    <col min="10513" max="10513" width="10.28515625" style="113" customWidth="1"/>
    <col min="10514" max="10514" width="17.140625" style="113" customWidth="1"/>
    <col min="10515" max="10515" width="12" style="113" customWidth="1"/>
    <col min="10516" max="10516" width="14.140625" style="113" customWidth="1"/>
    <col min="10517" max="10517" width="10.28515625" style="113" customWidth="1"/>
    <col min="10518" max="10518" width="17.140625" style="113" customWidth="1"/>
    <col min="10519" max="10519" width="12" style="113" customWidth="1"/>
    <col min="10520" max="10520" width="10.7109375" style="113" customWidth="1"/>
    <col min="10521" max="10523" width="0" style="113" hidden="1" customWidth="1"/>
    <col min="10524" max="10751" width="9.140625" style="113"/>
    <col min="10752" max="10752" width="5.140625" style="113" customWidth="1"/>
    <col min="10753" max="10753" width="32.42578125" style="113" customWidth="1"/>
    <col min="10754" max="10756" width="10.28515625" style="113" customWidth="1"/>
    <col min="10757" max="10758" width="12.42578125" style="113" customWidth="1"/>
    <col min="10759" max="10759" width="11.28515625" style="113" customWidth="1"/>
    <col min="10760" max="10760" width="12.42578125" style="113" customWidth="1"/>
    <col min="10761" max="10761" width="11.28515625" style="113" customWidth="1"/>
    <col min="10762" max="10762" width="12.42578125" style="113" customWidth="1"/>
    <col min="10763" max="10763" width="11.28515625" style="113" customWidth="1"/>
    <col min="10764" max="10764" width="12.42578125" style="113" customWidth="1"/>
    <col min="10765" max="10765" width="11.28515625" style="113" customWidth="1"/>
    <col min="10766" max="10766" width="12.42578125" style="113" customWidth="1"/>
    <col min="10767" max="10767" width="11.28515625" style="113" customWidth="1"/>
    <col min="10768" max="10768" width="14.140625" style="113" customWidth="1"/>
    <col min="10769" max="10769" width="10.28515625" style="113" customWidth="1"/>
    <col min="10770" max="10770" width="17.140625" style="113" customWidth="1"/>
    <col min="10771" max="10771" width="12" style="113" customWidth="1"/>
    <col min="10772" max="10772" width="14.140625" style="113" customWidth="1"/>
    <col min="10773" max="10773" width="10.28515625" style="113" customWidth="1"/>
    <col min="10774" max="10774" width="17.140625" style="113" customWidth="1"/>
    <col min="10775" max="10775" width="12" style="113" customWidth="1"/>
    <col min="10776" max="10776" width="10.7109375" style="113" customWidth="1"/>
    <col min="10777" max="10779" width="0" style="113" hidden="1" customWidth="1"/>
    <col min="10780" max="11007" width="9.140625" style="113"/>
    <col min="11008" max="11008" width="5.140625" style="113" customWidth="1"/>
    <col min="11009" max="11009" width="32.42578125" style="113" customWidth="1"/>
    <col min="11010" max="11012" width="10.28515625" style="113" customWidth="1"/>
    <col min="11013" max="11014" width="12.42578125" style="113" customWidth="1"/>
    <col min="11015" max="11015" width="11.28515625" style="113" customWidth="1"/>
    <col min="11016" max="11016" width="12.42578125" style="113" customWidth="1"/>
    <col min="11017" max="11017" width="11.28515625" style="113" customWidth="1"/>
    <col min="11018" max="11018" width="12.42578125" style="113" customWidth="1"/>
    <col min="11019" max="11019" width="11.28515625" style="113" customWidth="1"/>
    <col min="11020" max="11020" width="12.42578125" style="113" customWidth="1"/>
    <col min="11021" max="11021" width="11.28515625" style="113" customWidth="1"/>
    <col min="11022" max="11022" width="12.42578125" style="113" customWidth="1"/>
    <col min="11023" max="11023" width="11.28515625" style="113" customWidth="1"/>
    <col min="11024" max="11024" width="14.140625" style="113" customWidth="1"/>
    <col min="11025" max="11025" width="10.28515625" style="113" customWidth="1"/>
    <col min="11026" max="11026" width="17.140625" style="113" customWidth="1"/>
    <col min="11027" max="11027" width="12" style="113" customWidth="1"/>
    <col min="11028" max="11028" width="14.140625" style="113" customWidth="1"/>
    <col min="11029" max="11029" width="10.28515625" style="113" customWidth="1"/>
    <col min="11030" max="11030" width="17.140625" style="113" customWidth="1"/>
    <col min="11031" max="11031" width="12" style="113" customWidth="1"/>
    <col min="11032" max="11032" width="10.7109375" style="113" customWidth="1"/>
    <col min="11033" max="11035" width="0" style="113" hidden="1" customWidth="1"/>
    <col min="11036" max="11263" width="9.140625" style="113"/>
    <col min="11264" max="11264" width="5.140625" style="113" customWidth="1"/>
    <col min="11265" max="11265" width="32.42578125" style="113" customWidth="1"/>
    <col min="11266" max="11268" width="10.28515625" style="113" customWidth="1"/>
    <col min="11269" max="11270" width="12.42578125" style="113" customWidth="1"/>
    <col min="11271" max="11271" width="11.28515625" style="113" customWidth="1"/>
    <col min="11272" max="11272" width="12.42578125" style="113" customWidth="1"/>
    <col min="11273" max="11273" width="11.28515625" style="113" customWidth="1"/>
    <col min="11274" max="11274" width="12.42578125" style="113" customWidth="1"/>
    <col min="11275" max="11275" width="11.28515625" style="113" customWidth="1"/>
    <col min="11276" max="11276" width="12.42578125" style="113" customWidth="1"/>
    <col min="11277" max="11277" width="11.28515625" style="113" customWidth="1"/>
    <col min="11278" max="11278" width="12.42578125" style="113" customWidth="1"/>
    <col min="11279" max="11279" width="11.28515625" style="113" customWidth="1"/>
    <col min="11280" max="11280" width="14.140625" style="113" customWidth="1"/>
    <col min="11281" max="11281" width="10.28515625" style="113" customWidth="1"/>
    <col min="11282" max="11282" width="17.140625" style="113" customWidth="1"/>
    <col min="11283" max="11283" width="12" style="113" customWidth="1"/>
    <col min="11284" max="11284" width="14.140625" style="113" customWidth="1"/>
    <col min="11285" max="11285" width="10.28515625" style="113" customWidth="1"/>
    <col min="11286" max="11286" width="17.140625" style="113" customWidth="1"/>
    <col min="11287" max="11287" width="12" style="113" customWidth="1"/>
    <col min="11288" max="11288" width="10.7109375" style="113" customWidth="1"/>
    <col min="11289" max="11291" width="0" style="113" hidden="1" customWidth="1"/>
    <col min="11292" max="11519" width="9.140625" style="113"/>
    <col min="11520" max="11520" width="5.140625" style="113" customWidth="1"/>
    <col min="11521" max="11521" width="32.42578125" style="113" customWidth="1"/>
    <col min="11522" max="11524" width="10.28515625" style="113" customWidth="1"/>
    <col min="11525" max="11526" width="12.42578125" style="113" customWidth="1"/>
    <col min="11527" max="11527" width="11.28515625" style="113" customWidth="1"/>
    <col min="11528" max="11528" width="12.42578125" style="113" customWidth="1"/>
    <col min="11529" max="11529" width="11.28515625" style="113" customWidth="1"/>
    <col min="11530" max="11530" width="12.42578125" style="113" customWidth="1"/>
    <col min="11531" max="11531" width="11.28515625" style="113" customWidth="1"/>
    <col min="11532" max="11532" width="12.42578125" style="113" customWidth="1"/>
    <col min="11533" max="11533" width="11.28515625" style="113" customWidth="1"/>
    <col min="11534" max="11534" width="12.42578125" style="113" customWidth="1"/>
    <col min="11535" max="11535" width="11.28515625" style="113" customWidth="1"/>
    <col min="11536" max="11536" width="14.140625" style="113" customWidth="1"/>
    <col min="11537" max="11537" width="10.28515625" style="113" customWidth="1"/>
    <col min="11538" max="11538" width="17.140625" style="113" customWidth="1"/>
    <col min="11539" max="11539" width="12" style="113" customWidth="1"/>
    <col min="11540" max="11540" width="14.140625" style="113" customWidth="1"/>
    <col min="11541" max="11541" width="10.28515625" style="113" customWidth="1"/>
    <col min="11542" max="11542" width="17.140625" style="113" customWidth="1"/>
    <col min="11543" max="11543" width="12" style="113" customWidth="1"/>
    <col min="11544" max="11544" width="10.7109375" style="113" customWidth="1"/>
    <col min="11545" max="11547" width="0" style="113" hidden="1" customWidth="1"/>
    <col min="11548" max="11775" width="9.140625" style="113"/>
    <col min="11776" max="11776" width="5.140625" style="113" customWidth="1"/>
    <col min="11777" max="11777" width="32.42578125" style="113" customWidth="1"/>
    <col min="11778" max="11780" width="10.28515625" style="113" customWidth="1"/>
    <col min="11781" max="11782" width="12.42578125" style="113" customWidth="1"/>
    <col min="11783" max="11783" width="11.28515625" style="113" customWidth="1"/>
    <col min="11784" max="11784" width="12.42578125" style="113" customWidth="1"/>
    <col min="11785" max="11785" width="11.28515625" style="113" customWidth="1"/>
    <col min="11786" max="11786" width="12.42578125" style="113" customWidth="1"/>
    <col min="11787" max="11787" width="11.28515625" style="113" customWidth="1"/>
    <col min="11788" max="11788" width="12.42578125" style="113" customWidth="1"/>
    <col min="11789" max="11789" width="11.28515625" style="113" customWidth="1"/>
    <col min="11790" max="11790" width="12.42578125" style="113" customWidth="1"/>
    <col min="11791" max="11791" width="11.28515625" style="113" customWidth="1"/>
    <col min="11792" max="11792" width="14.140625" style="113" customWidth="1"/>
    <col min="11793" max="11793" width="10.28515625" style="113" customWidth="1"/>
    <col min="11794" max="11794" width="17.140625" style="113" customWidth="1"/>
    <col min="11795" max="11795" width="12" style="113" customWidth="1"/>
    <col min="11796" max="11796" width="14.140625" style="113" customWidth="1"/>
    <col min="11797" max="11797" width="10.28515625" style="113" customWidth="1"/>
    <col min="11798" max="11798" width="17.140625" style="113" customWidth="1"/>
    <col min="11799" max="11799" width="12" style="113" customWidth="1"/>
    <col min="11800" max="11800" width="10.7109375" style="113" customWidth="1"/>
    <col min="11801" max="11803" width="0" style="113" hidden="1" customWidth="1"/>
    <col min="11804" max="12031" width="9.140625" style="113"/>
    <col min="12032" max="12032" width="5.140625" style="113" customWidth="1"/>
    <col min="12033" max="12033" width="32.42578125" style="113" customWidth="1"/>
    <col min="12034" max="12036" width="10.28515625" style="113" customWidth="1"/>
    <col min="12037" max="12038" width="12.42578125" style="113" customWidth="1"/>
    <col min="12039" max="12039" width="11.28515625" style="113" customWidth="1"/>
    <col min="12040" max="12040" width="12.42578125" style="113" customWidth="1"/>
    <col min="12041" max="12041" width="11.28515625" style="113" customWidth="1"/>
    <col min="12042" max="12042" width="12.42578125" style="113" customWidth="1"/>
    <col min="12043" max="12043" width="11.28515625" style="113" customWidth="1"/>
    <col min="12044" max="12044" width="12.42578125" style="113" customWidth="1"/>
    <col min="12045" max="12045" width="11.28515625" style="113" customWidth="1"/>
    <col min="12046" max="12046" width="12.42578125" style="113" customWidth="1"/>
    <col min="12047" max="12047" width="11.28515625" style="113" customWidth="1"/>
    <col min="12048" max="12048" width="14.140625" style="113" customWidth="1"/>
    <col min="12049" max="12049" width="10.28515625" style="113" customWidth="1"/>
    <col min="12050" max="12050" width="17.140625" style="113" customWidth="1"/>
    <col min="12051" max="12051" width="12" style="113" customWidth="1"/>
    <col min="12052" max="12052" width="14.140625" style="113" customWidth="1"/>
    <col min="12053" max="12053" width="10.28515625" style="113" customWidth="1"/>
    <col min="12054" max="12054" width="17.140625" style="113" customWidth="1"/>
    <col min="12055" max="12055" width="12" style="113" customWidth="1"/>
    <col min="12056" max="12056" width="10.7109375" style="113" customWidth="1"/>
    <col min="12057" max="12059" width="0" style="113" hidden="1" customWidth="1"/>
    <col min="12060" max="12287" width="9.140625" style="113"/>
    <col min="12288" max="12288" width="5.140625" style="113" customWidth="1"/>
    <col min="12289" max="12289" width="32.42578125" style="113" customWidth="1"/>
    <col min="12290" max="12292" width="10.28515625" style="113" customWidth="1"/>
    <col min="12293" max="12294" width="12.42578125" style="113" customWidth="1"/>
    <col min="12295" max="12295" width="11.28515625" style="113" customWidth="1"/>
    <col min="12296" max="12296" width="12.42578125" style="113" customWidth="1"/>
    <col min="12297" max="12297" width="11.28515625" style="113" customWidth="1"/>
    <col min="12298" max="12298" width="12.42578125" style="113" customWidth="1"/>
    <col min="12299" max="12299" width="11.28515625" style="113" customWidth="1"/>
    <col min="12300" max="12300" width="12.42578125" style="113" customWidth="1"/>
    <col min="12301" max="12301" width="11.28515625" style="113" customWidth="1"/>
    <col min="12302" max="12302" width="12.42578125" style="113" customWidth="1"/>
    <col min="12303" max="12303" width="11.28515625" style="113" customWidth="1"/>
    <col min="12304" max="12304" width="14.140625" style="113" customWidth="1"/>
    <col min="12305" max="12305" width="10.28515625" style="113" customWidth="1"/>
    <col min="12306" max="12306" width="17.140625" style="113" customWidth="1"/>
    <col min="12307" max="12307" width="12" style="113" customWidth="1"/>
    <col min="12308" max="12308" width="14.140625" style="113" customWidth="1"/>
    <col min="12309" max="12309" width="10.28515625" style="113" customWidth="1"/>
    <col min="12310" max="12310" width="17.140625" style="113" customWidth="1"/>
    <col min="12311" max="12311" width="12" style="113" customWidth="1"/>
    <col min="12312" max="12312" width="10.7109375" style="113" customWidth="1"/>
    <col min="12313" max="12315" width="0" style="113" hidden="1" customWidth="1"/>
    <col min="12316" max="12543" width="9.140625" style="113"/>
    <col min="12544" max="12544" width="5.140625" style="113" customWidth="1"/>
    <col min="12545" max="12545" width="32.42578125" style="113" customWidth="1"/>
    <col min="12546" max="12548" width="10.28515625" style="113" customWidth="1"/>
    <col min="12549" max="12550" width="12.42578125" style="113" customWidth="1"/>
    <col min="12551" max="12551" width="11.28515625" style="113" customWidth="1"/>
    <col min="12552" max="12552" width="12.42578125" style="113" customWidth="1"/>
    <col min="12553" max="12553" width="11.28515625" style="113" customWidth="1"/>
    <col min="12554" max="12554" width="12.42578125" style="113" customWidth="1"/>
    <col min="12555" max="12555" width="11.28515625" style="113" customWidth="1"/>
    <col min="12556" max="12556" width="12.42578125" style="113" customWidth="1"/>
    <col min="12557" max="12557" width="11.28515625" style="113" customWidth="1"/>
    <col min="12558" max="12558" width="12.42578125" style="113" customWidth="1"/>
    <col min="12559" max="12559" width="11.28515625" style="113" customWidth="1"/>
    <col min="12560" max="12560" width="14.140625" style="113" customWidth="1"/>
    <col min="12561" max="12561" width="10.28515625" style="113" customWidth="1"/>
    <col min="12562" max="12562" width="17.140625" style="113" customWidth="1"/>
    <col min="12563" max="12563" width="12" style="113" customWidth="1"/>
    <col min="12564" max="12564" width="14.140625" style="113" customWidth="1"/>
    <col min="12565" max="12565" width="10.28515625" style="113" customWidth="1"/>
    <col min="12566" max="12566" width="17.140625" style="113" customWidth="1"/>
    <col min="12567" max="12567" width="12" style="113" customWidth="1"/>
    <col min="12568" max="12568" width="10.7109375" style="113" customWidth="1"/>
    <col min="12569" max="12571" width="0" style="113" hidden="1" customWidth="1"/>
    <col min="12572" max="12799" width="9.140625" style="113"/>
    <col min="12800" max="12800" width="5.140625" style="113" customWidth="1"/>
    <col min="12801" max="12801" width="32.42578125" style="113" customWidth="1"/>
    <col min="12802" max="12804" width="10.28515625" style="113" customWidth="1"/>
    <col min="12805" max="12806" width="12.42578125" style="113" customWidth="1"/>
    <col min="12807" max="12807" width="11.28515625" style="113" customWidth="1"/>
    <col min="12808" max="12808" width="12.42578125" style="113" customWidth="1"/>
    <col min="12809" max="12809" width="11.28515625" style="113" customWidth="1"/>
    <col min="12810" max="12810" width="12.42578125" style="113" customWidth="1"/>
    <col min="12811" max="12811" width="11.28515625" style="113" customWidth="1"/>
    <col min="12812" max="12812" width="12.42578125" style="113" customWidth="1"/>
    <col min="12813" max="12813" width="11.28515625" style="113" customWidth="1"/>
    <col min="12814" max="12814" width="12.42578125" style="113" customWidth="1"/>
    <col min="12815" max="12815" width="11.28515625" style="113" customWidth="1"/>
    <col min="12816" max="12816" width="14.140625" style="113" customWidth="1"/>
    <col min="12817" max="12817" width="10.28515625" style="113" customWidth="1"/>
    <col min="12818" max="12818" width="17.140625" style="113" customWidth="1"/>
    <col min="12819" max="12819" width="12" style="113" customWidth="1"/>
    <col min="12820" max="12820" width="14.140625" style="113" customWidth="1"/>
    <col min="12821" max="12821" width="10.28515625" style="113" customWidth="1"/>
    <col min="12822" max="12822" width="17.140625" style="113" customWidth="1"/>
    <col min="12823" max="12823" width="12" style="113" customWidth="1"/>
    <col min="12824" max="12824" width="10.7109375" style="113" customWidth="1"/>
    <col min="12825" max="12827" width="0" style="113" hidden="1" customWidth="1"/>
    <col min="12828" max="13055" width="9.140625" style="113"/>
    <col min="13056" max="13056" width="5.140625" style="113" customWidth="1"/>
    <col min="13057" max="13057" width="32.42578125" style="113" customWidth="1"/>
    <col min="13058" max="13060" width="10.28515625" style="113" customWidth="1"/>
    <col min="13061" max="13062" width="12.42578125" style="113" customWidth="1"/>
    <col min="13063" max="13063" width="11.28515625" style="113" customWidth="1"/>
    <col min="13064" max="13064" width="12.42578125" style="113" customWidth="1"/>
    <col min="13065" max="13065" width="11.28515625" style="113" customWidth="1"/>
    <col min="13066" max="13066" width="12.42578125" style="113" customWidth="1"/>
    <col min="13067" max="13067" width="11.28515625" style="113" customWidth="1"/>
    <col min="13068" max="13068" width="12.42578125" style="113" customWidth="1"/>
    <col min="13069" max="13069" width="11.28515625" style="113" customWidth="1"/>
    <col min="13070" max="13070" width="12.42578125" style="113" customWidth="1"/>
    <col min="13071" max="13071" width="11.28515625" style="113" customWidth="1"/>
    <col min="13072" max="13072" width="14.140625" style="113" customWidth="1"/>
    <col min="13073" max="13073" width="10.28515625" style="113" customWidth="1"/>
    <col min="13074" max="13074" width="17.140625" style="113" customWidth="1"/>
    <col min="13075" max="13075" width="12" style="113" customWidth="1"/>
    <col min="13076" max="13076" width="14.140625" style="113" customWidth="1"/>
    <col min="13077" max="13077" width="10.28515625" style="113" customWidth="1"/>
    <col min="13078" max="13078" width="17.140625" style="113" customWidth="1"/>
    <col min="13079" max="13079" width="12" style="113" customWidth="1"/>
    <col min="13080" max="13080" width="10.7109375" style="113" customWidth="1"/>
    <col min="13081" max="13083" width="0" style="113" hidden="1" customWidth="1"/>
    <col min="13084" max="13311" width="9.140625" style="113"/>
    <col min="13312" max="13312" width="5.140625" style="113" customWidth="1"/>
    <col min="13313" max="13313" width="32.42578125" style="113" customWidth="1"/>
    <col min="13314" max="13316" width="10.28515625" style="113" customWidth="1"/>
    <col min="13317" max="13318" width="12.42578125" style="113" customWidth="1"/>
    <col min="13319" max="13319" width="11.28515625" style="113" customWidth="1"/>
    <col min="13320" max="13320" width="12.42578125" style="113" customWidth="1"/>
    <col min="13321" max="13321" width="11.28515625" style="113" customWidth="1"/>
    <col min="13322" max="13322" width="12.42578125" style="113" customWidth="1"/>
    <col min="13323" max="13323" width="11.28515625" style="113" customWidth="1"/>
    <col min="13324" max="13324" width="12.42578125" style="113" customWidth="1"/>
    <col min="13325" max="13325" width="11.28515625" style="113" customWidth="1"/>
    <col min="13326" max="13326" width="12.42578125" style="113" customWidth="1"/>
    <col min="13327" max="13327" width="11.28515625" style="113" customWidth="1"/>
    <col min="13328" max="13328" width="14.140625" style="113" customWidth="1"/>
    <col min="13329" max="13329" width="10.28515625" style="113" customWidth="1"/>
    <col min="13330" max="13330" width="17.140625" style="113" customWidth="1"/>
    <col min="13331" max="13331" width="12" style="113" customWidth="1"/>
    <col min="13332" max="13332" width="14.140625" style="113" customWidth="1"/>
    <col min="13333" max="13333" width="10.28515625" style="113" customWidth="1"/>
    <col min="13334" max="13334" width="17.140625" style="113" customWidth="1"/>
    <col min="13335" max="13335" width="12" style="113" customWidth="1"/>
    <col min="13336" max="13336" width="10.7109375" style="113" customWidth="1"/>
    <col min="13337" max="13339" width="0" style="113" hidden="1" customWidth="1"/>
    <col min="13340" max="13567" width="9.140625" style="113"/>
    <col min="13568" max="13568" width="5.140625" style="113" customWidth="1"/>
    <col min="13569" max="13569" width="32.42578125" style="113" customWidth="1"/>
    <col min="13570" max="13572" width="10.28515625" style="113" customWidth="1"/>
    <col min="13573" max="13574" width="12.42578125" style="113" customWidth="1"/>
    <col min="13575" max="13575" width="11.28515625" style="113" customWidth="1"/>
    <col min="13576" max="13576" width="12.42578125" style="113" customWidth="1"/>
    <col min="13577" max="13577" width="11.28515625" style="113" customWidth="1"/>
    <col min="13578" max="13578" width="12.42578125" style="113" customWidth="1"/>
    <col min="13579" max="13579" width="11.28515625" style="113" customWidth="1"/>
    <col min="13580" max="13580" width="12.42578125" style="113" customWidth="1"/>
    <col min="13581" max="13581" width="11.28515625" style="113" customWidth="1"/>
    <col min="13582" max="13582" width="12.42578125" style="113" customWidth="1"/>
    <col min="13583" max="13583" width="11.28515625" style="113" customWidth="1"/>
    <col min="13584" max="13584" width="14.140625" style="113" customWidth="1"/>
    <col min="13585" max="13585" width="10.28515625" style="113" customWidth="1"/>
    <col min="13586" max="13586" width="17.140625" style="113" customWidth="1"/>
    <col min="13587" max="13587" width="12" style="113" customWidth="1"/>
    <col min="13588" max="13588" width="14.140625" style="113" customWidth="1"/>
    <col min="13589" max="13589" width="10.28515625" style="113" customWidth="1"/>
    <col min="13590" max="13590" width="17.140625" style="113" customWidth="1"/>
    <col min="13591" max="13591" width="12" style="113" customWidth="1"/>
    <col min="13592" max="13592" width="10.7109375" style="113" customWidth="1"/>
    <col min="13593" max="13595" width="0" style="113" hidden="1" customWidth="1"/>
    <col min="13596" max="13823" width="9.140625" style="113"/>
    <col min="13824" max="13824" width="5.140625" style="113" customWidth="1"/>
    <col min="13825" max="13825" width="32.42578125" style="113" customWidth="1"/>
    <col min="13826" max="13828" width="10.28515625" style="113" customWidth="1"/>
    <col min="13829" max="13830" width="12.42578125" style="113" customWidth="1"/>
    <col min="13831" max="13831" width="11.28515625" style="113" customWidth="1"/>
    <col min="13832" max="13832" width="12.42578125" style="113" customWidth="1"/>
    <col min="13833" max="13833" width="11.28515625" style="113" customWidth="1"/>
    <col min="13834" max="13834" width="12.42578125" style="113" customWidth="1"/>
    <col min="13835" max="13835" width="11.28515625" style="113" customWidth="1"/>
    <col min="13836" max="13836" width="12.42578125" style="113" customWidth="1"/>
    <col min="13837" max="13837" width="11.28515625" style="113" customWidth="1"/>
    <col min="13838" max="13838" width="12.42578125" style="113" customWidth="1"/>
    <col min="13839" max="13839" width="11.28515625" style="113" customWidth="1"/>
    <col min="13840" max="13840" width="14.140625" style="113" customWidth="1"/>
    <col min="13841" max="13841" width="10.28515625" style="113" customWidth="1"/>
    <col min="13842" max="13842" width="17.140625" style="113" customWidth="1"/>
    <col min="13843" max="13843" width="12" style="113" customWidth="1"/>
    <col min="13844" max="13844" width="14.140625" style="113" customWidth="1"/>
    <col min="13845" max="13845" width="10.28515625" style="113" customWidth="1"/>
    <col min="13846" max="13846" width="17.140625" style="113" customWidth="1"/>
    <col min="13847" max="13847" width="12" style="113" customWidth="1"/>
    <col min="13848" max="13848" width="10.7109375" style="113" customWidth="1"/>
    <col min="13849" max="13851" width="0" style="113" hidden="1" customWidth="1"/>
    <col min="13852" max="14079" width="9.140625" style="113"/>
    <col min="14080" max="14080" width="5.140625" style="113" customWidth="1"/>
    <col min="14081" max="14081" width="32.42578125" style="113" customWidth="1"/>
    <col min="14082" max="14084" width="10.28515625" style="113" customWidth="1"/>
    <col min="14085" max="14086" width="12.42578125" style="113" customWidth="1"/>
    <col min="14087" max="14087" width="11.28515625" style="113" customWidth="1"/>
    <col min="14088" max="14088" width="12.42578125" style="113" customWidth="1"/>
    <col min="14089" max="14089" width="11.28515625" style="113" customWidth="1"/>
    <col min="14090" max="14090" width="12.42578125" style="113" customWidth="1"/>
    <col min="14091" max="14091" width="11.28515625" style="113" customWidth="1"/>
    <col min="14092" max="14092" width="12.42578125" style="113" customWidth="1"/>
    <col min="14093" max="14093" width="11.28515625" style="113" customWidth="1"/>
    <col min="14094" max="14094" width="12.42578125" style="113" customWidth="1"/>
    <col min="14095" max="14095" width="11.28515625" style="113" customWidth="1"/>
    <col min="14096" max="14096" width="14.140625" style="113" customWidth="1"/>
    <col min="14097" max="14097" width="10.28515625" style="113" customWidth="1"/>
    <col min="14098" max="14098" width="17.140625" style="113" customWidth="1"/>
    <col min="14099" max="14099" width="12" style="113" customWidth="1"/>
    <col min="14100" max="14100" width="14.140625" style="113" customWidth="1"/>
    <col min="14101" max="14101" width="10.28515625" style="113" customWidth="1"/>
    <col min="14102" max="14102" width="17.140625" style="113" customWidth="1"/>
    <col min="14103" max="14103" width="12" style="113" customWidth="1"/>
    <col min="14104" max="14104" width="10.7109375" style="113" customWidth="1"/>
    <col min="14105" max="14107" width="0" style="113" hidden="1" customWidth="1"/>
    <col min="14108" max="14335" width="9.140625" style="113"/>
    <col min="14336" max="14336" width="5.140625" style="113" customWidth="1"/>
    <col min="14337" max="14337" width="32.42578125" style="113" customWidth="1"/>
    <col min="14338" max="14340" width="10.28515625" style="113" customWidth="1"/>
    <col min="14341" max="14342" width="12.42578125" style="113" customWidth="1"/>
    <col min="14343" max="14343" width="11.28515625" style="113" customWidth="1"/>
    <col min="14344" max="14344" width="12.42578125" style="113" customWidth="1"/>
    <col min="14345" max="14345" width="11.28515625" style="113" customWidth="1"/>
    <col min="14346" max="14346" width="12.42578125" style="113" customWidth="1"/>
    <col min="14347" max="14347" width="11.28515625" style="113" customWidth="1"/>
    <col min="14348" max="14348" width="12.42578125" style="113" customWidth="1"/>
    <col min="14349" max="14349" width="11.28515625" style="113" customWidth="1"/>
    <col min="14350" max="14350" width="12.42578125" style="113" customWidth="1"/>
    <col min="14351" max="14351" width="11.28515625" style="113" customWidth="1"/>
    <col min="14352" max="14352" width="14.140625" style="113" customWidth="1"/>
    <col min="14353" max="14353" width="10.28515625" style="113" customWidth="1"/>
    <col min="14354" max="14354" width="17.140625" style="113" customWidth="1"/>
    <col min="14355" max="14355" width="12" style="113" customWidth="1"/>
    <col min="14356" max="14356" width="14.140625" style="113" customWidth="1"/>
    <col min="14357" max="14357" width="10.28515625" style="113" customWidth="1"/>
    <col min="14358" max="14358" width="17.140625" style="113" customWidth="1"/>
    <col min="14359" max="14359" width="12" style="113" customWidth="1"/>
    <col min="14360" max="14360" width="10.7109375" style="113" customWidth="1"/>
    <col min="14361" max="14363" width="0" style="113" hidden="1" customWidth="1"/>
    <col min="14364" max="14591" width="9.140625" style="113"/>
    <col min="14592" max="14592" width="5.140625" style="113" customWidth="1"/>
    <col min="14593" max="14593" width="32.42578125" style="113" customWidth="1"/>
    <col min="14594" max="14596" width="10.28515625" style="113" customWidth="1"/>
    <col min="14597" max="14598" width="12.42578125" style="113" customWidth="1"/>
    <col min="14599" max="14599" width="11.28515625" style="113" customWidth="1"/>
    <col min="14600" max="14600" width="12.42578125" style="113" customWidth="1"/>
    <col min="14601" max="14601" width="11.28515625" style="113" customWidth="1"/>
    <col min="14602" max="14602" width="12.42578125" style="113" customWidth="1"/>
    <col min="14603" max="14603" width="11.28515625" style="113" customWidth="1"/>
    <col min="14604" max="14604" width="12.42578125" style="113" customWidth="1"/>
    <col min="14605" max="14605" width="11.28515625" style="113" customWidth="1"/>
    <col min="14606" max="14606" width="12.42578125" style="113" customWidth="1"/>
    <col min="14607" max="14607" width="11.28515625" style="113" customWidth="1"/>
    <col min="14608" max="14608" width="14.140625" style="113" customWidth="1"/>
    <col min="14609" max="14609" width="10.28515625" style="113" customWidth="1"/>
    <col min="14610" max="14610" width="17.140625" style="113" customWidth="1"/>
    <col min="14611" max="14611" width="12" style="113" customWidth="1"/>
    <col min="14612" max="14612" width="14.140625" style="113" customWidth="1"/>
    <col min="14613" max="14613" width="10.28515625" style="113" customWidth="1"/>
    <col min="14614" max="14614" width="17.140625" style="113" customWidth="1"/>
    <col min="14615" max="14615" width="12" style="113" customWidth="1"/>
    <col min="14616" max="14616" width="10.7109375" style="113" customWidth="1"/>
    <col min="14617" max="14619" width="0" style="113" hidden="1" customWidth="1"/>
    <col min="14620" max="14847" width="9.140625" style="113"/>
    <col min="14848" max="14848" width="5.140625" style="113" customWidth="1"/>
    <col min="14849" max="14849" width="32.42578125" style="113" customWidth="1"/>
    <col min="14850" max="14852" width="10.28515625" style="113" customWidth="1"/>
    <col min="14853" max="14854" width="12.42578125" style="113" customWidth="1"/>
    <col min="14855" max="14855" width="11.28515625" style="113" customWidth="1"/>
    <col min="14856" max="14856" width="12.42578125" style="113" customWidth="1"/>
    <col min="14857" max="14857" width="11.28515625" style="113" customWidth="1"/>
    <col min="14858" max="14858" width="12.42578125" style="113" customWidth="1"/>
    <col min="14859" max="14859" width="11.28515625" style="113" customWidth="1"/>
    <col min="14860" max="14860" width="12.42578125" style="113" customWidth="1"/>
    <col min="14861" max="14861" width="11.28515625" style="113" customWidth="1"/>
    <col min="14862" max="14862" width="12.42578125" style="113" customWidth="1"/>
    <col min="14863" max="14863" width="11.28515625" style="113" customWidth="1"/>
    <col min="14864" max="14864" width="14.140625" style="113" customWidth="1"/>
    <col min="14865" max="14865" width="10.28515625" style="113" customWidth="1"/>
    <col min="14866" max="14866" width="17.140625" style="113" customWidth="1"/>
    <col min="14867" max="14867" width="12" style="113" customWidth="1"/>
    <col min="14868" max="14868" width="14.140625" style="113" customWidth="1"/>
    <col min="14869" max="14869" width="10.28515625" style="113" customWidth="1"/>
    <col min="14870" max="14870" width="17.140625" style="113" customWidth="1"/>
    <col min="14871" max="14871" width="12" style="113" customWidth="1"/>
    <col min="14872" max="14872" width="10.7109375" style="113" customWidth="1"/>
    <col min="14873" max="14875" width="0" style="113" hidden="1" customWidth="1"/>
    <col min="14876" max="15103" width="9.140625" style="113"/>
    <col min="15104" max="15104" width="5.140625" style="113" customWidth="1"/>
    <col min="15105" max="15105" width="32.42578125" style="113" customWidth="1"/>
    <col min="15106" max="15108" width="10.28515625" style="113" customWidth="1"/>
    <col min="15109" max="15110" width="12.42578125" style="113" customWidth="1"/>
    <col min="15111" max="15111" width="11.28515625" style="113" customWidth="1"/>
    <col min="15112" max="15112" width="12.42578125" style="113" customWidth="1"/>
    <col min="15113" max="15113" width="11.28515625" style="113" customWidth="1"/>
    <col min="15114" max="15114" width="12.42578125" style="113" customWidth="1"/>
    <col min="15115" max="15115" width="11.28515625" style="113" customWidth="1"/>
    <col min="15116" max="15116" width="12.42578125" style="113" customWidth="1"/>
    <col min="15117" max="15117" width="11.28515625" style="113" customWidth="1"/>
    <col min="15118" max="15118" width="12.42578125" style="113" customWidth="1"/>
    <col min="15119" max="15119" width="11.28515625" style="113" customWidth="1"/>
    <col min="15120" max="15120" width="14.140625" style="113" customWidth="1"/>
    <col min="15121" max="15121" width="10.28515625" style="113" customWidth="1"/>
    <col min="15122" max="15122" width="17.140625" style="113" customWidth="1"/>
    <col min="15123" max="15123" width="12" style="113" customWidth="1"/>
    <col min="15124" max="15124" width="14.140625" style="113" customWidth="1"/>
    <col min="15125" max="15125" width="10.28515625" style="113" customWidth="1"/>
    <col min="15126" max="15126" width="17.140625" style="113" customWidth="1"/>
    <col min="15127" max="15127" width="12" style="113" customWidth="1"/>
    <col min="15128" max="15128" width="10.7109375" style="113" customWidth="1"/>
    <col min="15129" max="15131" width="0" style="113" hidden="1" customWidth="1"/>
    <col min="15132" max="15359" width="9.140625" style="113"/>
    <col min="15360" max="15360" width="5.140625" style="113" customWidth="1"/>
    <col min="15361" max="15361" width="32.42578125" style="113" customWidth="1"/>
    <col min="15362" max="15364" width="10.28515625" style="113" customWidth="1"/>
    <col min="15365" max="15366" width="12.42578125" style="113" customWidth="1"/>
    <col min="15367" max="15367" width="11.28515625" style="113" customWidth="1"/>
    <col min="15368" max="15368" width="12.42578125" style="113" customWidth="1"/>
    <col min="15369" max="15369" width="11.28515625" style="113" customWidth="1"/>
    <col min="15370" max="15370" width="12.42578125" style="113" customWidth="1"/>
    <col min="15371" max="15371" width="11.28515625" style="113" customWidth="1"/>
    <col min="15372" max="15372" width="12.42578125" style="113" customWidth="1"/>
    <col min="15373" max="15373" width="11.28515625" style="113" customWidth="1"/>
    <col min="15374" max="15374" width="12.42578125" style="113" customWidth="1"/>
    <col min="15375" max="15375" width="11.28515625" style="113" customWidth="1"/>
    <col min="15376" max="15376" width="14.140625" style="113" customWidth="1"/>
    <col min="15377" max="15377" width="10.28515625" style="113" customWidth="1"/>
    <col min="15378" max="15378" width="17.140625" style="113" customWidth="1"/>
    <col min="15379" max="15379" width="12" style="113" customWidth="1"/>
    <col min="15380" max="15380" width="14.140625" style="113" customWidth="1"/>
    <col min="15381" max="15381" width="10.28515625" style="113" customWidth="1"/>
    <col min="15382" max="15382" width="17.140625" style="113" customWidth="1"/>
    <col min="15383" max="15383" width="12" style="113" customWidth="1"/>
    <col min="15384" max="15384" width="10.7109375" style="113" customWidth="1"/>
    <col min="15385" max="15387" width="0" style="113" hidden="1" customWidth="1"/>
    <col min="15388" max="15615" width="9.140625" style="113"/>
    <col min="15616" max="15616" width="5.140625" style="113" customWidth="1"/>
    <col min="15617" max="15617" width="32.42578125" style="113" customWidth="1"/>
    <col min="15618" max="15620" width="10.28515625" style="113" customWidth="1"/>
    <col min="15621" max="15622" width="12.42578125" style="113" customWidth="1"/>
    <col min="15623" max="15623" width="11.28515625" style="113" customWidth="1"/>
    <col min="15624" max="15624" width="12.42578125" style="113" customWidth="1"/>
    <col min="15625" max="15625" width="11.28515625" style="113" customWidth="1"/>
    <col min="15626" max="15626" width="12.42578125" style="113" customWidth="1"/>
    <col min="15627" max="15627" width="11.28515625" style="113" customWidth="1"/>
    <col min="15628" max="15628" width="12.42578125" style="113" customWidth="1"/>
    <col min="15629" max="15629" width="11.28515625" style="113" customWidth="1"/>
    <col min="15630" max="15630" width="12.42578125" style="113" customWidth="1"/>
    <col min="15631" max="15631" width="11.28515625" style="113" customWidth="1"/>
    <col min="15632" max="15632" width="14.140625" style="113" customWidth="1"/>
    <col min="15633" max="15633" width="10.28515625" style="113" customWidth="1"/>
    <col min="15634" max="15634" width="17.140625" style="113" customWidth="1"/>
    <col min="15635" max="15635" width="12" style="113" customWidth="1"/>
    <col min="15636" max="15636" width="14.140625" style="113" customWidth="1"/>
    <col min="15637" max="15637" width="10.28515625" style="113" customWidth="1"/>
    <col min="15638" max="15638" width="17.140625" style="113" customWidth="1"/>
    <col min="15639" max="15639" width="12" style="113" customWidth="1"/>
    <col min="15640" max="15640" width="10.7109375" style="113" customWidth="1"/>
    <col min="15641" max="15643" width="0" style="113" hidden="1" customWidth="1"/>
    <col min="15644" max="15871" width="9.140625" style="113"/>
    <col min="15872" max="15872" width="5.140625" style="113" customWidth="1"/>
    <col min="15873" max="15873" width="32.42578125" style="113" customWidth="1"/>
    <col min="15874" max="15876" width="10.28515625" style="113" customWidth="1"/>
    <col min="15877" max="15878" width="12.42578125" style="113" customWidth="1"/>
    <col min="15879" max="15879" width="11.28515625" style="113" customWidth="1"/>
    <col min="15880" max="15880" width="12.42578125" style="113" customWidth="1"/>
    <col min="15881" max="15881" width="11.28515625" style="113" customWidth="1"/>
    <col min="15882" max="15882" width="12.42578125" style="113" customWidth="1"/>
    <col min="15883" max="15883" width="11.28515625" style="113" customWidth="1"/>
    <col min="15884" max="15884" width="12.42578125" style="113" customWidth="1"/>
    <col min="15885" max="15885" width="11.28515625" style="113" customWidth="1"/>
    <col min="15886" max="15886" width="12.42578125" style="113" customWidth="1"/>
    <col min="15887" max="15887" width="11.28515625" style="113" customWidth="1"/>
    <col min="15888" max="15888" width="14.140625" style="113" customWidth="1"/>
    <col min="15889" max="15889" width="10.28515625" style="113" customWidth="1"/>
    <col min="15890" max="15890" width="17.140625" style="113" customWidth="1"/>
    <col min="15891" max="15891" width="12" style="113" customWidth="1"/>
    <col min="15892" max="15892" width="14.140625" style="113" customWidth="1"/>
    <col min="15893" max="15893" width="10.28515625" style="113" customWidth="1"/>
    <col min="15894" max="15894" width="17.140625" style="113" customWidth="1"/>
    <col min="15895" max="15895" width="12" style="113" customWidth="1"/>
    <col min="15896" max="15896" width="10.7109375" style="113" customWidth="1"/>
    <col min="15897" max="15899" width="0" style="113" hidden="1" customWidth="1"/>
    <col min="15900" max="16127" width="9.140625" style="113"/>
    <col min="16128" max="16128" width="5.140625" style="113" customWidth="1"/>
    <col min="16129" max="16129" width="32.42578125" style="113" customWidth="1"/>
    <col min="16130" max="16132" width="10.28515625" style="113" customWidth="1"/>
    <col min="16133" max="16134" width="12.42578125" style="113" customWidth="1"/>
    <col min="16135" max="16135" width="11.28515625" style="113" customWidth="1"/>
    <col min="16136" max="16136" width="12.42578125" style="113" customWidth="1"/>
    <col min="16137" max="16137" width="11.28515625" style="113" customWidth="1"/>
    <col min="16138" max="16138" width="12.42578125" style="113" customWidth="1"/>
    <col min="16139" max="16139" width="11.28515625" style="113" customWidth="1"/>
    <col min="16140" max="16140" width="12.42578125" style="113" customWidth="1"/>
    <col min="16141" max="16141" width="11.28515625" style="113" customWidth="1"/>
    <col min="16142" max="16142" width="12.42578125" style="113" customWidth="1"/>
    <col min="16143" max="16143" width="11.28515625" style="113" customWidth="1"/>
    <col min="16144" max="16144" width="14.140625" style="113" customWidth="1"/>
    <col min="16145" max="16145" width="10.28515625" style="113" customWidth="1"/>
    <col min="16146" max="16146" width="17.140625" style="113" customWidth="1"/>
    <col min="16147" max="16147" width="12" style="113" customWidth="1"/>
    <col min="16148" max="16148" width="14.140625" style="113" customWidth="1"/>
    <col min="16149" max="16149" width="10.28515625" style="113" customWidth="1"/>
    <col min="16150" max="16150" width="17.140625" style="113" customWidth="1"/>
    <col min="16151" max="16151" width="12" style="113" customWidth="1"/>
    <col min="16152" max="16152" width="10.7109375" style="113" customWidth="1"/>
    <col min="16153" max="16155" width="0" style="113" hidden="1" customWidth="1"/>
    <col min="16156" max="16384" width="9.140625" style="113"/>
  </cols>
  <sheetData>
    <row r="1" spans="1:33" s="271" customFormat="1" ht="24.75" customHeight="1">
      <c r="A1" s="359" t="s">
        <v>32</v>
      </c>
      <c r="B1" s="359"/>
      <c r="C1" s="269"/>
      <c r="D1" s="269"/>
      <c r="E1" s="269"/>
      <c r="F1" s="269"/>
      <c r="G1" s="270"/>
      <c r="H1" s="270"/>
      <c r="I1" s="270"/>
      <c r="J1" s="270"/>
      <c r="K1" s="270"/>
      <c r="L1" s="270"/>
      <c r="M1" s="269"/>
      <c r="N1" s="270"/>
      <c r="O1" s="270"/>
      <c r="P1" s="270"/>
      <c r="Q1" s="270"/>
      <c r="R1" s="270"/>
      <c r="S1" s="270"/>
      <c r="T1" s="269"/>
      <c r="U1" s="270"/>
      <c r="V1" s="270"/>
      <c r="W1" s="270"/>
      <c r="X1" s="270"/>
      <c r="Y1" s="360" t="s">
        <v>322</v>
      </c>
      <c r="Z1" s="360"/>
      <c r="AA1" s="360"/>
    </row>
    <row r="2" spans="1:33" s="271" customFormat="1" ht="24.75" customHeight="1">
      <c r="A2" s="359" t="s">
        <v>34</v>
      </c>
      <c r="B2" s="359"/>
      <c r="C2" s="269"/>
      <c r="D2" s="269"/>
      <c r="E2" s="269"/>
      <c r="F2" s="269"/>
      <c r="G2" s="270"/>
      <c r="H2" s="270"/>
      <c r="I2" s="270"/>
      <c r="J2" s="270"/>
      <c r="K2" s="270"/>
      <c r="L2" s="270"/>
      <c r="M2" s="269"/>
      <c r="N2" s="270"/>
      <c r="O2" s="270"/>
      <c r="P2" s="270"/>
      <c r="Q2" s="270"/>
      <c r="R2" s="270"/>
      <c r="S2" s="270"/>
      <c r="T2" s="269"/>
      <c r="U2" s="270"/>
      <c r="V2" s="270"/>
      <c r="W2" s="270"/>
      <c r="X2" s="270"/>
      <c r="Y2" s="270"/>
      <c r="Z2" s="270"/>
      <c r="AA2" s="270"/>
    </row>
    <row r="3" spans="1:33" s="271" customFormat="1" ht="21" customHeight="1">
      <c r="A3" s="361" t="s">
        <v>323</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row>
    <row r="4" spans="1:33" s="271" customFormat="1" ht="21" customHeight="1">
      <c r="A4" s="362" t="str">
        <f>'81'!A5:C5</f>
        <v>(Kèm theo Quyết định số      /QĐ-UBND ngày      tháng      năm 2022 của UBND huyện Đăk Hà)</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row>
    <row r="5" spans="1:33" s="271" customFormat="1" ht="16.5">
      <c r="A5" s="272"/>
      <c r="B5" s="272"/>
      <c r="C5" s="272"/>
      <c r="D5" s="272"/>
      <c r="E5" s="272"/>
      <c r="F5" s="272"/>
      <c r="G5" s="272"/>
      <c r="H5" s="272"/>
      <c r="I5" s="272"/>
      <c r="J5" s="272"/>
      <c r="K5" s="272"/>
      <c r="L5" s="272"/>
      <c r="M5" s="272"/>
      <c r="N5" s="272"/>
      <c r="O5" s="272"/>
      <c r="P5" s="272"/>
      <c r="Q5" s="272"/>
      <c r="R5" s="272"/>
      <c r="S5" s="272"/>
      <c r="T5" s="272"/>
      <c r="U5" s="272"/>
      <c r="V5" s="272"/>
      <c r="W5" s="272"/>
      <c r="X5" s="354" t="s">
        <v>0</v>
      </c>
      <c r="Y5" s="354"/>
      <c r="Z5" s="354"/>
      <c r="AA5" s="354"/>
    </row>
    <row r="6" spans="1:33" s="273" customFormat="1" ht="30.75" customHeight="1">
      <c r="A6" s="350" t="s">
        <v>31</v>
      </c>
      <c r="B6" s="350" t="s">
        <v>106</v>
      </c>
      <c r="C6" s="350" t="s">
        <v>104</v>
      </c>
      <c r="D6" s="351" t="s">
        <v>209</v>
      </c>
      <c r="E6" s="353"/>
      <c r="F6" s="350" t="s">
        <v>324</v>
      </c>
      <c r="G6" s="350"/>
      <c r="H6" s="350"/>
      <c r="I6" s="350"/>
      <c r="J6" s="350"/>
      <c r="K6" s="350"/>
      <c r="L6" s="350"/>
      <c r="M6" s="350" t="s">
        <v>124</v>
      </c>
      <c r="N6" s="350"/>
      <c r="O6" s="350"/>
      <c r="P6" s="350"/>
      <c r="Q6" s="350"/>
      <c r="R6" s="350"/>
      <c r="S6" s="350"/>
      <c r="T6" s="350" t="s">
        <v>325</v>
      </c>
      <c r="U6" s="350"/>
      <c r="V6" s="350"/>
      <c r="W6" s="350"/>
      <c r="X6" s="350"/>
      <c r="Y6" s="350"/>
      <c r="Z6" s="350"/>
      <c r="AA6" s="355" t="s">
        <v>326</v>
      </c>
      <c r="AD6" s="358"/>
      <c r="AE6" s="358"/>
      <c r="AF6" s="358"/>
      <c r="AG6" s="358"/>
    </row>
    <row r="7" spans="1:33" s="273" customFormat="1" ht="30.75" customHeight="1">
      <c r="A7" s="350"/>
      <c r="B7" s="350"/>
      <c r="C7" s="350"/>
      <c r="D7" s="355" t="s">
        <v>327</v>
      </c>
      <c r="E7" s="355" t="s">
        <v>328</v>
      </c>
      <c r="F7" s="350" t="s">
        <v>104</v>
      </c>
      <c r="G7" s="351" t="s">
        <v>329</v>
      </c>
      <c r="H7" s="352"/>
      <c r="I7" s="353"/>
      <c r="J7" s="351" t="s">
        <v>328</v>
      </c>
      <c r="K7" s="352"/>
      <c r="L7" s="353"/>
      <c r="M7" s="350" t="s">
        <v>104</v>
      </c>
      <c r="N7" s="351" t="s">
        <v>329</v>
      </c>
      <c r="O7" s="352"/>
      <c r="P7" s="353"/>
      <c r="Q7" s="351" t="s">
        <v>328</v>
      </c>
      <c r="R7" s="352"/>
      <c r="S7" s="353"/>
      <c r="T7" s="350" t="s">
        <v>104</v>
      </c>
      <c r="U7" s="351" t="s">
        <v>329</v>
      </c>
      <c r="V7" s="352"/>
      <c r="W7" s="353"/>
      <c r="X7" s="351" t="s">
        <v>328</v>
      </c>
      <c r="Y7" s="352"/>
      <c r="Z7" s="353"/>
      <c r="AA7" s="356"/>
      <c r="AD7" s="358"/>
      <c r="AE7" s="358"/>
      <c r="AF7" s="358"/>
      <c r="AG7" s="358"/>
    </row>
    <row r="8" spans="1:33" s="273" customFormat="1" ht="80.25" customHeight="1">
      <c r="A8" s="350"/>
      <c r="B8" s="350"/>
      <c r="C8" s="350"/>
      <c r="D8" s="357"/>
      <c r="E8" s="357"/>
      <c r="F8" s="350"/>
      <c r="G8" s="274" t="s">
        <v>104</v>
      </c>
      <c r="H8" s="274" t="s">
        <v>330</v>
      </c>
      <c r="I8" s="274" t="s">
        <v>331</v>
      </c>
      <c r="J8" s="274" t="s">
        <v>104</v>
      </c>
      <c r="K8" s="274" t="s">
        <v>330</v>
      </c>
      <c r="L8" s="274" t="s">
        <v>331</v>
      </c>
      <c r="M8" s="350"/>
      <c r="N8" s="274" t="s">
        <v>104</v>
      </c>
      <c r="O8" s="274" t="s">
        <v>330</v>
      </c>
      <c r="P8" s="274" t="s">
        <v>331</v>
      </c>
      <c r="Q8" s="274" t="s">
        <v>104</v>
      </c>
      <c r="R8" s="274" t="s">
        <v>330</v>
      </c>
      <c r="S8" s="274" t="s">
        <v>331</v>
      </c>
      <c r="T8" s="350"/>
      <c r="U8" s="274" t="s">
        <v>104</v>
      </c>
      <c r="V8" s="274" t="s">
        <v>330</v>
      </c>
      <c r="W8" s="274" t="s">
        <v>331</v>
      </c>
      <c r="X8" s="274" t="s">
        <v>104</v>
      </c>
      <c r="Y8" s="274" t="s">
        <v>330</v>
      </c>
      <c r="Z8" s="274" t="s">
        <v>331</v>
      </c>
      <c r="AA8" s="357"/>
      <c r="AF8" s="275"/>
      <c r="AG8" s="275"/>
    </row>
    <row r="9" spans="1:33" s="278" customFormat="1" ht="39" customHeight="1">
      <c r="A9" s="276" t="s">
        <v>4</v>
      </c>
      <c r="B9" s="276" t="s">
        <v>19</v>
      </c>
      <c r="C9" s="277" t="s">
        <v>332</v>
      </c>
      <c r="D9" s="277" t="s">
        <v>333</v>
      </c>
      <c r="E9" s="277" t="s">
        <v>334</v>
      </c>
      <c r="F9" s="277" t="s">
        <v>335</v>
      </c>
      <c r="G9" s="277" t="s">
        <v>336</v>
      </c>
      <c r="H9" s="277">
        <v>6</v>
      </c>
      <c r="I9" s="277">
        <v>7</v>
      </c>
      <c r="J9" s="277" t="s">
        <v>337</v>
      </c>
      <c r="K9" s="277">
        <v>9</v>
      </c>
      <c r="L9" s="277">
        <v>10</v>
      </c>
      <c r="M9" s="277" t="s">
        <v>338</v>
      </c>
      <c r="N9" s="277" t="s">
        <v>339</v>
      </c>
      <c r="O9" s="277">
        <v>13</v>
      </c>
      <c r="P9" s="277">
        <v>14</v>
      </c>
      <c r="Q9" s="277" t="s">
        <v>340</v>
      </c>
      <c r="R9" s="277">
        <v>16</v>
      </c>
      <c r="S9" s="277">
        <v>17</v>
      </c>
      <c r="T9" s="277" t="s">
        <v>341</v>
      </c>
      <c r="U9" s="277" t="s">
        <v>342</v>
      </c>
      <c r="V9" s="277">
        <v>20</v>
      </c>
      <c r="W9" s="277">
        <v>21</v>
      </c>
      <c r="X9" s="277" t="s">
        <v>343</v>
      </c>
      <c r="Y9" s="277">
        <v>23</v>
      </c>
      <c r="Z9" s="277">
        <v>24</v>
      </c>
      <c r="AA9" s="277">
        <v>25</v>
      </c>
    </row>
    <row r="10" spans="1:33" s="282" customFormat="1" ht="45" customHeight="1">
      <c r="A10" s="279"/>
      <c r="B10" s="279" t="s">
        <v>344</v>
      </c>
      <c r="C10" s="280">
        <f>SUM(C11:C33)</f>
        <v>82850</v>
      </c>
      <c r="D10" s="280">
        <f t="shared" ref="D10:Y10" si="0">SUM(D11:D33)</f>
        <v>46414</v>
      </c>
      <c r="E10" s="280">
        <f t="shared" si="0"/>
        <v>36436</v>
      </c>
      <c r="F10" s="280">
        <f t="shared" si="0"/>
        <v>11755</v>
      </c>
      <c r="G10" s="280">
        <f t="shared" si="0"/>
        <v>8105</v>
      </c>
      <c r="H10" s="280">
        <f t="shared" si="0"/>
        <v>8105</v>
      </c>
      <c r="I10" s="280">
        <f t="shared" si="0"/>
        <v>0</v>
      </c>
      <c r="J10" s="280">
        <f t="shared" si="0"/>
        <v>3650</v>
      </c>
      <c r="K10" s="280">
        <f t="shared" si="0"/>
        <v>3650</v>
      </c>
      <c r="L10" s="280">
        <f t="shared" si="0"/>
        <v>0</v>
      </c>
      <c r="M10" s="280">
        <f t="shared" si="0"/>
        <v>10416</v>
      </c>
      <c r="N10" s="280">
        <f t="shared" si="0"/>
        <v>0</v>
      </c>
      <c r="O10" s="280">
        <f t="shared" si="0"/>
        <v>0</v>
      </c>
      <c r="P10" s="280">
        <f t="shared" si="0"/>
        <v>0</v>
      </c>
      <c r="Q10" s="280">
        <f t="shared" si="0"/>
        <v>10416</v>
      </c>
      <c r="R10" s="280">
        <f t="shared" si="0"/>
        <v>10416</v>
      </c>
      <c r="S10" s="280">
        <f t="shared" si="0"/>
        <v>0</v>
      </c>
      <c r="T10" s="280">
        <f t="shared" si="0"/>
        <v>60679</v>
      </c>
      <c r="U10" s="280">
        <f t="shared" si="0"/>
        <v>38309</v>
      </c>
      <c r="V10" s="280">
        <f t="shared" si="0"/>
        <v>38309</v>
      </c>
      <c r="W10" s="280">
        <f t="shared" si="0"/>
        <v>0</v>
      </c>
      <c r="X10" s="280">
        <f t="shared" si="0"/>
        <v>22370</v>
      </c>
      <c r="Y10" s="280">
        <f t="shared" si="0"/>
        <v>22370</v>
      </c>
      <c r="Z10" s="280"/>
      <c r="AA10" s="281"/>
    </row>
    <row r="11" spans="1:33" s="278" customFormat="1" ht="40.5" customHeight="1">
      <c r="A11" s="283">
        <v>1</v>
      </c>
      <c r="B11" s="284" t="s">
        <v>345</v>
      </c>
      <c r="C11" s="285">
        <f>D11+E11</f>
        <v>3327</v>
      </c>
      <c r="D11" s="285">
        <f>G11+N11+U11</f>
        <v>0</v>
      </c>
      <c r="E11" s="285">
        <f>J11+Q11+X11</f>
        <v>3327</v>
      </c>
      <c r="F11" s="285">
        <f>G11+J11</f>
        <v>725</v>
      </c>
      <c r="G11" s="285">
        <f>H11+I11</f>
        <v>0</v>
      </c>
      <c r="H11" s="286"/>
      <c r="I11" s="285"/>
      <c r="J11" s="285">
        <f>K11+L11</f>
        <v>725</v>
      </c>
      <c r="K11" s="285">
        <v>725</v>
      </c>
      <c r="L11" s="285"/>
      <c r="M11" s="285">
        <f>N11+Q11</f>
        <v>778</v>
      </c>
      <c r="N11" s="285"/>
      <c r="O11" s="285"/>
      <c r="P11" s="285"/>
      <c r="Q11" s="285">
        <f>R11+S11</f>
        <v>778</v>
      </c>
      <c r="R11" s="285">
        <v>778</v>
      </c>
      <c r="S11" s="285"/>
      <c r="T11" s="285">
        <f>U11+X11</f>
        <v>1824</v>
      </c>
      <c r="U11" s="285">
        <f>V11+W11</f>
        <v>0</v>
      </c>
      <c r="V11" s="285"/>
      <c r="W11" s="285"/>
      <c r="X11" s="285">
        <f>Y11+Z11</f>
        <v>1824</v>
      </c>
      <c r="Y11" s="285">
        <v>1824</v>
      </c>
      <c r="Z11" s="285"/>
      <c r="AA11" s="287"/>
    </row>
    <row r="12" spans="1:33" s="278" customFormat="1" ht="40.5" customHeight="1">
      <c r="A12" s="283">
        <v>2</v>
      </c>
      <c r="B12" s="284" t="s">
        <v>346</v>
      </c>
      <c r="C12" s="285">
        <f t="shared" ref="C12:C33" si="1">D12+E12</f>
        <v>2367</v>
      </c>
      <c r="D12" s="285">
        <f t="shared" ref="D12:D33" si="2">G12+N12+U12</f>
        <v>0</v>
      </c>
      <c r="E12" s="285">
        <f t="shared" ref="E12:E33" si="3">J12+Q12+X12</f>
        <v>2367</v>
      </c>
      <c r="F12" s="285">
        <f t="shared" ref="F12:F33" si="4">G12+J12</f>
        <v>0</v>
      </c>
      <c r="G12" s="285">
        <f t="shared" ref="G12:G33" si="5">H12+I12</f>
        <v>0</v>
      </c>
      <c r="H12" s="286"/>
      <c r="I12" s="285"/>
      <c r="J12" s="285">
        <f t="shared" ref="J12:J33" si="6">K12+L12</f>
        <v>0</v>
      </c>
      <c r="K12" s="285"/>
      <c r="L12" s="285"/>
      <c r="M12" s="285">
        <f t="shared" ref="M12:M33" si="7">N12+Q12</f>
        <v>667</v>
      </c>
      <c r="N12" s="285"/>
      <c r="O12" s="285"/>
      <c r="P12" s="285"/>
      <c r="Q12" s="285">
        <f t="shared" ref="Q12:Q33" si="8">R12+S12</f>
        <v>667</v>
      </c>
      <c r="R12" s="285">
        <v>667</v>
      </c>
      <c r="S12" s="285"/>
      <c r="T12" s="285">
        <f t="shared" ref="T12:T33" si="9">U12+X12</f>
        <v>1700</v>
      </c>
      <c r="U12" s="285">
        <f t="shared" ref="U12:U33" si="10">V12+W12</f>
        <v>0</v>
      </c>
      <c r="V12" s="285"/>
      <c r="W12" s="285"/>
      <c r="X12" s="285">
        <f t="shared" ref="X12:X33" si="11">Y12+Z12</f>
        <v>1700</v>
      </c>
      <c r="Y12" s="285">
        <v>1700</v>
      </c>
      <c r="Z12" s="285"/>
      <c r="AA12" s="287"/>
    </row>
    <row r="13" spans="1:33" s="278" customFormat="1" ht="40.5" customHeight="1">
      <c r="A13" s="283">
        <v>3</v>
      </c>
      <c r="B13" s="284" t="s">
        <v>347</v>
      </c>
      <c r="C13" s="285">
        <f t="shared" si="1"/>
        <v>3784</v>
      </c>
      <c r="D13" s="285">
        <f t="shared" si="2"/>
        <v>2683</v>
      </c>
      <c r="E13" s="285">
        <f t="shared" si="3"/>
        <v>1101</v>
      </c>
      <c r="F13" s="285">
        <f t="shared" si="4"/>
        <v>0</v>
      </c>
      <c r="G13" s="285">
        <f t="shared" si="5"/>
        <v>0</v>
      </c>
      <c r="H13" s="286"/>
      <c r="I13" s="285"/>
      <c r="J13" s="285">
        <f t="shared" si="6"/>
        <v>0</v>
      </c>
      <c r="K13" s="285"/>
      <c r="L13" s="285"/>
      <c r="M13" s="285">
        <f t="shared" si="7"/>
        <v>0</v>
      </c>
      <c r="N13" s="285"/>
      <c r="O13" s="285"/>
      <c r="P13" s="285"/>
      <c r="Q13" s="285">
        <f t="shared" si="8"/>
        <v>0</v>
      </c>
      <c r="R13" s="285"/>
      <c r="S13" s="285"/>
      <c r="T13" s="285">
        <f t="shared" si="9"/>
        <v>3784</v>
      </c>
      <c r="U13" s="285">
        <f t="shared" si="10"/>
        <v>2683</v>
      </c>
      <c r="V13" s="285">
        <v>2683</v>
      </c>
      <c r="W13" s="285"/>
      <c r="X13" s="285">
        <f t="shared" si="11"/>
        <v>1101</v>
      </c>
      <c r="Y13" s="285">
        <v>1101</v>
      </c>
      <c r="Z13" s="285"/>
      <c r="AA13" s="287"/>
    </row>
    <row r="14" spans="1:33" s="278" customFormat="1" ht="39.75" customHeight="1">
      <c r="A14" s="283">
        <v>4</v>
      </c>
      <c r="B14" s="284" t="s">
        <v>348</v>
      </c>
      <c r="C14" s="285">
        <f t="shared" si="1"/>
        <v>45</v>
      </c>
      <c r="D14" s="285">
        <f t="shared" si="2"/>
        <v>0</v>
      </c>
      <c r="E14" s="285">
        <f t="shared" si="3"/>
        <v>45</v>
      </c>
      <c r="F14" s="285">
        <f t="shared" si="4"/>
        <v>15</v>
      </c>
      <c r="G14" s="285">
        <f t="shared" si="5"/>
        <v>0</v>
      </c>
      <c r="H14" s="286"/>
      <c r="I14" s="285"/>
      <c r="J14" s="285">
        <f t="shared" si="6"/>
        <v>15</v>
      </c>
      <c r="K14" s="285">
        <v>15</v>
      </c>
      <c r="L14" s="285"/>
      <c r="M14" s="285">
        <f t="shared" si="7"/>
        <v>18</v>
      </c>
      <c r="N14" s="285"/>
      <c r="O14" s="285"/>
      <c r="P14" s="285"/>
      <c r="Q14" s="285">
        <f t="shared" si="8"/>
        <v>18</v>
      </c>
      <c r="R14" s="285">
        <v>18</v>
      </c>
      <c r="S14" s="285"/>
      <c r="T14" s="285">
        <f t="shared" si="9"/>
        <v>12</v>
      </c>
      <c r="U14" s="285">
        <f t="shared" si="10"/>
        <v>0</v>
      </c>
      <c r="V14" s="285"/>
      <c r="W14" s="285"/>
      <c r="X14" s="285">
        <f t="shared" si="11"/>
        <v>12</v>
      </c>
      <c r="Y14" s="285">
        <v>12</v>
      </c>
      <c r="Z14" s="285"/>
      <c r="AA14" s="287"/>
    </row>
    <row r="15" spans="1:33" s="278" customFormat="1" ht="24.75" customHeight="1">
      <c r="A15" s="283">
        <v>5</v>
      </c>
      <c r="B15" s="284" t="s">
        <v>349</v>
      </c>
      <c r="C15" s="285">
        <f t="shared" si="1"/>
        <v>254</v>
      </c>
      <c r="D15" s="285">
        <f t="shared" si="2"/>
        <v>0</v>
      </c>
      <c r="E15" s="285">
        <f t="shared" si="3"/>
        <v>254</v>
      </c>
      <c r="F15" s="285">
        <f t="shared" si="4"/>
        <v>0</v>
      </c>
      <c r="G15" s="285">
        <f t="shared" si="5"/>
        <v>0</v>
      </c>
      <c r="H15" s="286"/>
      <c r="I15" s="285"/>
      <c r="J15" s="285">
        <f t="shared" si="6"/>
        <v>0</v>
      </c>
      <c r="K15" s="285"/>
      <c r="L15" s="285"/>
      <c r="M15" s="285">
        <f t="shared" si="7"/>
        <v>0</v>
      </c>
      <c r="N15" s="285"/>
      <c r="O15" s="285"/>
      <c r="P15" s="285"/>
      <c r="Q15" s="285">
        <f t="shared" si="8"/>
        <v>0</v>
      </c>
      <c r="R15" s="285"/>
      <c r="S15" s="285"/>
      <c r="T15" s="285">
        <f t="shared" si="9"/>
        <v>254</v>
      </c>
      <c r="U15" s="285">
        <f t="shared" si="10"/>
        <v>0</v>
      </c>
      <c r="V15" s="285"/>
      <c r="W15" s="285"/>
      <c r="X15" s="285">
        <f t="shared" si="11"/>
        <v>254</v>
      </c>
      <c r="Y15" s="285">
        <v>254</v>
      </c>
      <c r="Z15" s="285"/>
      <c r="AA15" s="287"/>
    </row>
    <row r="16" spans="1:33" s="278" customFormat="1" ht="24.75" customHeight="1">
      <c r="A16" s="283">
        <v>6</v>
      </c>
      <c r="B16" s="284" t="s">
        <v>132</v>
      </c>
      <c r="C16" s="285">
        <f t="shared" si="1"/>
        <v>1863</v>
      </c>
      <c r="D16" s="285">
        <f t="shared" si="2"/>
        <v>522</v>
      </c>
      <c r="E16" s="285">
        <f t="shared" si="3"/>
        <v>1341</v>
      </c>
      <c r="F16" s="285">
        <f t="shared" si="4"/>
        <v>1000</v>
      </c>
      <c r="G16" s="285">
        <f t="shared" si="5"/>
        <v>0</v>
      </c>
      <c r="H16" s="286"/>
      <c r="I16" s="285"/>
      <c r="J16" s="285">
        <f t="shared" si="6"/>
        <v>1000</v>
      </c>
      <c r="K16" s="285">
        <v>1000</v>
      </c>
      <c r="L16" s="285"/>
      <c r="M16" s="285">
        <f t="shared" si="7"/>
        <v>0</v>
      </c>
      <c r="N16" s="285"/>
      <c r="O16" s="285"/>
      <c r="P16" s="285"/>
      <c r="Q16" s="285">
        <f t="shared" si="8"/>
        <v>0</v>
      </c>
      <c r="R16" s="285"/>
      <c r="S16" s="285"/>
      <c r="T16" s="285">
        <f t="shared" si="9"/>
        <v>863</v>
      </c>
      <c r="U16" s="285">
        <f t="shared" si="10"/>
        <v>522</v>
      </c>
      <c r="V16" s="285">
        <v>522</v>
      </c>
      <c r="W16" s="285"/>
      <c r="X16" s="285">
        <f t="shared" si="11"/>
        <v>341</v>
      </c>
      <c r="Y16" s="285">
        <v>341</v>
      </c>
      <c r="Z16" s="285"/>
      <c r="AA16" s="287"/>
    </row>
    <row r="17" spans="1:27" s="278" customFormat="1" ht="30.75" customHeight="1">
      <c r="A17" s="283">
        <v>7</v>
      </c>
      <c r="B17" s="288" t="s">
        <v>350</v>
      </c>
      <c r="C17" s="285">
        <f t="shared" si="1"/>
        <v>332</v>
      </c>
      <c r="D17" s="285">
        <f t="shared" si="2"/>
        <v>0</v>
      </c>
      <c r="E17" s="285">
        <f t="shared" si="3"/>
        <v>332</v>
      </c>
      <c r="F17" s="285">
        <f t="shared" si="4"/>
        <v>0</v>
      </c>
      <c r="G17" s="285">
        <f t="shared" si="5"/>
        <v>0</v>
      </c>
      <c r="H17" s="286"/>
      <c r="I17" s="285"/>
      <c r="J17" s="285">
        <f t="shared" si="6"/>
        <v>0</v>
      </c>
      <c r="K17" s="285"/>
      <c r="L17" s="285"/>
      <c r="M17" s="285">
        <f t="shared" si="7"/>
        <v>332</v>
      </c>
      <c r="N17" s="285"/>
      <c r="O17" s="285"/>
      <c r="P17" s="285"/>
      <c r="Q17" s="285">
        <f t="shared" si="8"/>
        <v>332</v>
      </c>
      <c r="R17" s="285">
        <v>332</v>
      </c>
      <c r="S17" s="285"/>
      <c r="T17" s="285">
        <f t="shared" si="9"/>
        <v>0</v>
      </c>
      <c r="U17" s="285">
        <f t="shared" si="10"/>
        <v>0</v>
      </c>
      <c r="V17" s="285"/>
      <c r="W17" s="285"/>
      <c r="X17" s="285">
        <f t="shared" si="11"/>
        <v>0</v>
      </c>
      <c r="Y17" s="285"/>
      <c r="Z17" s="285"/>
      <c r="AA17" s="287"/>
    </row>
    <row r="18" spans="1:27" s="278" customFormat="1" ht="23.25" customHeight="1">
      <c r="A18" s="283">
        <v>8</v>
      </c>
      <c r="B18" s="284" t="s">
        <v>351</v>
      </c>
      <c r="C18" s="285">
        <f t="shared" si="1"/>
        <v>744</v>
      </c>
      <c r="D18" s="285">
        <f t="shared" si="2"/>
        <v>0</v>
      </c>
      <c r="E18" s="285">
        <f t="shared" si="3"/>
        <v>744</v>
      </c>
      <c r="F18" s="285">
        <f t="shared" si="4"/>
        <v>0</v>
      </c>
      <c r="G18" s="285">
        <f t="shared" si="5"/>
        <v>0</v>
      </c>
      <c r="H18" s="286"/>
      <c r="I18" s="285"/>
      <c r="J18" s="285">
        <f t="shared" si="6"/>
        <v>0</v>
      </c>
      <c r="K18" s="285"/>
      <c r="L18" s="285"/>
      <c r="M18" s="285">
        <f t="shared" si="7"/>
        <v>0</v>
      </c>
      <c r="N18" s="285"/>
      <c r="O18" s="285"/>
      <c r="P18" s="285"/>
      <c r="Q18" s="285">
        <f t="shared" si="8"/>
        <v>0</v>
      </c>
      <c r="R18" s="285"/>
      <c r="S18" s="285"/>
      <c r="T18" s="285">
        <f t="shared" si="9"/>
        <v>744</v>
      </c>
      <c r="U18" s="285">
        <f t="shared" si="10"/>
        <v>0</v>
      </c>
      <c r="V18" s="285"/>
      <c r="W18" s="285"/>
      <c r="X18" s="285">
        <f t="shared" si="11"/>
        <v>744</v>
      </c>
      <c r="Y18" s="285">
        <v>744</v>
      </c>
      <c r="Z18" s="285"/>
      <c r="AA18" s="287"/>
    </row>
    <row r="19" spans="1:27" s="278" customFormat="1" ht="40.5" customHeight="1">
      <c r="A19" s="283">
        <v>9</v>
      </c>
      <c r="B19" s="289" t="s">
        <v>352</v>
      </c>
      <c r="C19" s="285">
        <f t="shared" si="1"/>
        <v>58</v>
      </c>
      <c r="D19" s="285">
        <f t="shared" si="2"/>
        <v>0</v>
      </c>
      <c r="E19" s="285">
        <f t="shared" si="3"/>
        <v>58</v>
      </c>
      <c r="F19" s="285">
        <f t="shared" si="4"/>
        <v>0</v>
      </c>
      <c r="G19" s="285">
        <f t="shared" si="5"/>
        <v>0</v>
      </c>
      <c r="H19" s="286"/>
      <c r="I19" s="285"/>
      <c r="J19" s="285">
        <f t="shared" si="6"/>
        <v>0</v>
      </c>
      <c r="K19" s="285"/>
      <c r="L19" s="285"/>
      <c r="M19" s="285">
        <f t="shared" si="7"/>
        <v>58</v>
      </c>
      <c r="N19" s="285"/>
      <c r="O19" s="285"/>
      <c r="P19" s="285"/>
      <c r="Q19" s="285">
        <f t="shared" si="8"/>
        <v>58</v>
      </c>
      <c r="R19" s="285">
        <v>58</v>
      </c>
      <c r="S19" s="285"/>
      <c r="T19" s="285">
        <f t="shared" si="9"/>
        <v>0</v>
      </c>
      <c r="U19" s="285">
        <f t="shared" si="10"/>
        <v>0</v>
      </c>
      <c r="V19" s="285"/>
      <c r="W19" s="285"/>
      <c r="X19" s="285">
        <f t="shared" si="11"/>
        <v>0</v>
      </c>
      <c r="Y19" s="285"/>
      <c r="Z19" s="285"/>
      <c r="AA19" s="287"/>
    </row>
    <row r="20" spans="1:27" s="278" customFormat="1" ht="33" customHeight="1">
      <c r="A20" s="283">
        <v>10</v>
      </c>
      <c r="B20" s="284" t="s">
        <v>353</v>
      </c>
      <c r="C20" s="285">
        <f t="shared" si="1"/>
        <v>4801</v>
      </c>
      <c r="D20" s="285">
        <f t="shared" si="2"/>
        <v>0</v>
      </c>
      <c r="E20" s="285">
        <f t="shared" si="3"/>
        <v>4801</v>
      </c>
      <c r="F20" s="285">
        <f t="shared" si="4"/>
        <v>0</v>
      </c>
      <c r="G20" s="285">
        <f t="shared" si="5"/>
        <v>0</v>
      </c>
      <c r="H20" s="286"/>
      <c r="I20" s="285"/>
      <c r="J20" s="285">
        <f t="shared" si="6"/>
        <v>0</v>
      </c>
      <c r="K20" s="285"/>
      <c r="L20" s="285"/>
      <c r="M20" s="285">
        <f t="shared" si="7"/>
        <v>1301</v>
      </c>
      <c r="N20" s="285"/>
      <c r="O20" s="285"/>
      <c r="P20" s="285"/>
      <c r="Q20" s="285">
        <f t="shared" si="8"/>
        <v>1301</v>
      </c>
      <c r="R20" s="285">
        <v>1301</v>
      </c>
      <c r="S20" s="285"/>
      <c r="T20" s="285">
        <f t="shared" si="9"/>
        <v>3500</v>
      </c>
      <c r="U20" s="285">
        <f t="shared" si="10"/>
        <v>0</v>
      </c>
      <c r="V20" s="285"/>
      <c r="W20" s="285"/>
      <c r="X20" s="285">
        <f t="shared" si="11"/>
        <v>3500</v>
      </c>
      <c r="Y20" s="285">
        <v>3500</v>
      </c>
      <c r="Z20" s="285"/>
      <c r="AA20" s="287"/>
    </row>
    <row r="21" spans="1:27" s="278" customFormat="1" ht="39.75" customHeight="1">
      <c r="A21" s="283">
        <v>11</v>
      </c>
      <c r="B21" s="284" t="s">
        <v>354</v>
      </c>
      <c r="C21" s="285">
        <f t="shared" si="1"/>
        <v>16081</v>
      </c>
      <c r="D21" s="285">
        <f t="shared" si="2"/>
        <v>16081</v>
      </c>
      <c r="E21" s="285">
        <f t="shared" si="3"/>
        <v>0</v>
      </c>
      <c r="F21" s="285">
        <f t="shared" si="4"/>
        <v>0</v>
      </c>
      <c r="G21" s="285">
        <f t="shared" si="5"/>
        <v>0</v>
      </c>
      <c r="H21" s="286"/>
      <c r="I21" s="285"/>
      <c r="J21" s="285">
        <f t="shared" si="6"/>
        <v>0</v>
      </c>
      <c r="K21" s="285"/>
      <c r="L21" s="285"/>
      <c r="M21" s="285">
        <f t="shared" si="7"/>
        <v>0</v>
      </c>
      <c r="N21" s="285"/>
      <c r="O21" s="285"/>
      <c r="P21" s="285"/>
      <c r="Q21" s="285">
        <f t="shared" si="8"/>
        <v>0</v>
      </c>
      <c r="R21" s="285"/>
      <c r="S21" s="285"/>
      <c r="T21" s="285">
        <f t="shared" si="9"/>
        <v>16081</v>
      </c>
      <c r="U21" s="285">
        <f t="shared" si="10"/>
        <v>16081</v>
      </c>
      <c r="V21" s="285">
        <v>16081</v>
      </c>
      <c r="W21" s="285"/>
      <c r="X21" s="285">
        <f t="shared" si="11"/>
        <v>0</v>
      </c>
      <c r="Y21" s="285"/>
      <c r="Z21" s="285"/>
      <c r="AA21" s="287"/>
    </row>
    <row r="22" spans="1:27" s="278" customFormat="1" ht="39.75" customHeight="1">
      <c r="A22" s="283">
        <v>12</v>
      </c>
      <c r="B22" s="290" t="s">
        <v>355</v>
      </c>
      <c r="C22" s="285">
        <f t="shared" si="1"/>
        <v>900</v>
      </c>
      <c r="D22" s="285">
        <f t="shared" si="2"/>
        <v>0</v>
      </c>
      <c r="E22" s="285">
        <f t="shared" si="3"/>
        <v>900</v>
      </c>
      <c r="F22" s="285">
        <f t="shared" si="4"/>
        <v>900</v>
      </c>
      <c r="G22" s="285">
        <f t="shared" si="5"/>
        <v>0</v>
      </c>
      <c r="H22" s="286"/>
      <c r="I22" s="285"/>
      <c r="J22" s="285">
        <f t="shared" si="6"/>
        <v>900</v>
      </c>
      <c r="K22" s="285">
        <v>900</v>
      </c>
      <c r="L22" s="285"/>
      <c r="M22" s="285">
        <f t="shared" si="7"/>
        <v>0</v>
      </c>
      <c r="N22" s="285"/>
      <c r="O22" s="285"/>
      <c r="P22" s="285"/>
      <c r="Q22" s="285">
        <f t="shared" si="8"/>
        <v>0</v>
      </c>
      <c r="R22" s="285"/>
      <c r="S22" s="285"/>
      <c r="T22" s="285">
        <f t="shared" si="9"/>
        <v>0</v>
      </c>
      <c r="U22" s="285">
        <f t="shared" si="10"/>
        <v>0</v>
      </c>
      <c r="V22" s="285"/>
      <c r="W22" s="285"/>
      <c r="X22" s="285">
        <f t="shared" si="11"/>
        <v>0</v>
      </c>
      <c r="Y22" s="285"/>
      <c r="Z22" s="285"/>
      <c r="AA22" s="287"/>
    </row>
    <row r="23" spans="1:27" s="278" customFormat="1" ht="27.75" customHeight="1">
      <c r="A23" s="283">
        <v>13</v>
      </c>
      <c r="B23" s="290" t="s">
        <v>356</v>
      </c>
      <c r="C23" s="285">
        <f t="shared" si="1"/>
        <v>9611.5</v>
      </c>
      <c r="D23" s="285">
        <f t="shared" si="2"/>
        <v>5701.5</v>
      </c>
      <c r="E23" s="285">
        <f t="shared" si="3"/>
        <v>3910</v>
      </c>
      <c r="F23" s="285">
        <f t="shared" si="4"/>
        <v>421</v>
      </c>
      <c r="G23" s="285">
        <f t="shared" si="5"/>
        <v>0</v>
      </c>
      <c r="H23" s="291"/>
      <c r="I23" s="285"/>
      <c r="J23" s="285">
        <f t="shared" si="6"/>
        <v>421</v>
      </c>
      <c r="K23" s="285">
        <v>421</v>
      </c>
      <c r="L23" s="285"/>
      <c r="M23" s="285">
        <f t="shared" si="7"/>
        <v>863</v>
      </c>
      <c r="N23" s="285"/>
      <c r="O23" s="285"/>
      <c r="P23" s="285"/>
      <c r="Q23" s="285">
        <f t="shared" si="8"/>
        <v>863</v>
      </c>
      <c r="R23" s="285">
        <v>863</v>
      </c>
      <c r="S23" s="285"/>
      <c r="T23" s="285">
        <f t="shared" si="9"/>
        <v>8327.5</v>
      </c>
      <c r="U23" s="285">
        <f t="shared" si="10"/>
        <v>5701.5</v>
      </c>
      <c r="V23" s="285">
        <v>5701.5</v>
      </c>
      <c r="W23" s="285"/>
      <c r="X23" s="285">
        <f t="shared" si="11"/>
        <v>2626</v>
      </c>
      <c r="Y23" s="285">
        <v>2626</v>
      </c>
      <c r="Z23" s="285"/>
      <c r="AA23" s="287"/>
    </row>
    <row r="24" spans="1:27" s="278" customFormat="1" ht="27.75" customHeight="1">
      <c r="A24" s="283">
        <v>14</v>
      </c>
      <c r="B24" s="290" t="s">
        <v>357</v>
      </c>
      <c r="C24" s="285">
        <f t="shared" si="1"/>
        <v>5913</v>
      </c>
      <c r="D24" s="285">
        <f t="shared" si="2"/>
        <v>2697</v>
      </c>
      <c r="E24" s="285">
        <f t="shared" si="3"/>
        <v>3216</v>
      </c>
      <c r="F24" s="285">
        <f t="shared" si="4"/>
        <v>21</v>
      </c>
      <c r="G24" s="285">
        <f t="shared" si="5"/>
        <v>0</v>
      </c>
      <c r="H24" s="291"/>
      <c r="I24" s="285"/>
      <c r="J24" s="285">
        <f t="shared" si="6"/>
        <v>21</v>
      </c>
      <c r="K24" s="285">
        <v>21</v>
      </c>
      <c r="L24" s="285"/>
      <c r="M24" s="285">
        <f t="shared" si="7"/>
        <v>838</v>
      </c>
      <c r="N24" s="285"/>
      <c r="O24" s="285"/>
      <c r="P24" s="285"/>
      <c r="Q24" s="285">
        <f t="shared" si="8"/>
        <v>838</v>
      </c>
      <c r="R24" s="285">
        <v>838</v>
      </c>
      <c r="S24" s="285"/>
      <c r="T24" s="285">
        <f t="shared" si="9"/>
        <v>5054</v>
      </c>
      <c r="U24" s="285">
        <f t="shared" si="10"/>
        <v>2697</v>
      </c>
      <c r="V24" s="285">
        <v>2697</v>
      </c>
      <c r="W24" s="285"/>
      <c r="X24" s="285">
        <f t="shared" si="11"/>
        <v>2357</v>
      </c>
      <c r="Y24" s="285">
        <v>2357</v>
      </c>
      <c r="Z24" s="285"/>
      <c r="AA24" s="287"/>
    </row>
    <row r="25" spans="1:27" s="278" customFormat="1" ht="27.75" customHeight="1">
      <c r="A25" s="283">
        <v>15</v>
      </c>
      <c r="B25" s="290" t="s">
        <v>358</v>
      </c>
      <c r="C25" s="285">
        <f t="shared" si="1"/>
        <v>6692.5</v>
      </c>
      <c r="D25" s="285">
        <f t="shared" si="2"/>
        <v>3136.5</v>
      </c>
      <c r="E25" s="285">
        <f t="shared" si="3"/>
        <v>3556</v>
      </c>
      <c r="F25" s="285">
        <f t="shared" si="4"/>
        <v>421</v>
      </c>
      <c r="G25" s="285">
        <f t="shared" si="5"/>
        <v>0</v>
      </c>
      <c r="H25" s="291"/>
      <c r="I25" s="285"/>
      <c r="J25" s="285">
        <f t="shared" si="6"/>
        <v>421</v>
      </c>
      <c r="K25" s="285">
        <v>421</v>
      </c>
      <c r="L25" s="285"/>
      <c r="M25" s="285">
        <f t="shared" si="7"/>
        <v>864</v>
      </c>
      <c r="N25" s="285"/>
      <c r="O25" s="285"/>
      <c r="P25" s="285"/>
      <c r="Q25" s="285">
        <f t="shared" si="8"/>
        <v>864</v>
      </c>
      <c r="R25" s="285">
        <v>864</v>
      </c>
      <c r="S25" s="285"/>
      <c r="T25" s="285">
        <f t="shared" si="9"/>
        <v>5407.5</v>
      </c>
      <c r="U25" s="285">
        <f t="shared" si="10"/>
        <v>3136.5</v>
      </c>
      <c r="V25" s="285">
        <v>3136.5</v>
      </c>
      <c r="W25" s="285"/>
      <c r="X25" s="285">
        <f t="shared" si="11"/>
        <v>2271</v>
      </c>
      <c r="Y25" s="285">
        <v>2271</v>
      </c>
      <c r="Z25" s="285"/>
      <c r="AA25" s="287"/>
    </row>
    <row r="26" spans="1:27" s="278" customFormat="1" ht="27.75" customHeight="1">
      <c r="A26" s="283">
        <v>16</v>
      </c>
      <c r="B26" s="290" t="s">
        <v>359</v>
      </c>
      <c r="C26" s="285">
        <f t="shared" si="1"/>
        <v>5387</v>
      </c>
      <c r="D26" s="285">
        <f t="shared" si="2"/>
        <v>2669</v>
      </c>
      <c r="E26" s="285">
        <f t="shared" si="3"/>
        <v>2718</v>
      </c>
      <c r="F26" s="285">
        <f t="shared" si="4"/>
        <v>21</v>
      </c>
      <c r="G26" s="285">
        <f t="shared" si="5"/>
        <v>0</v>
      </c>
      <c r="H26" s="291"/>
      <c r="I26" s="285"/>
      <c r="J26" s="285">
        <f t="shared" si="6"/>
        <v>21</v>
      </c>
      <c r="K26" s="285">
        <v>21</v>
      </c>
      <c r="L26" s="285"/>
      <c r="M26" s="285">
        <f t="shared" si="7"/>
        <v>785</v>
      </c>
      <c r="N26" s="285"/>
      <c r="O26" s="285"/>
      <c r="P26" s="285"/>
      <c r="Q26" s="285">
        <f t="shared" si="8"/>
        <v>785</v>
      </c>
      <c r="R26" s="285">
        <v>785</v>
      </c>
      <c r="S26" s="285"/>
      <c r="T26" s="285">
        <f t="shared" si="9"/>
        <v>4581</v>
      </c>
      <c r="U26" s="285">
        <f t="shared" si="10"/>
        <v>2669</v>
      </c>
      <c r="V26" s="285">
        <v>2669</v>
      </c>
      <c r="W26" s="285"/>
      <c r="X26" s="285">
        <f t="shared" si="11"/>
        <v>1912</v>
      </c>
      <c r="Y26" s="285">
        <v>1912</v>
      </c>
      <c r="Z26" s="285"/>
      <c r="AA26" s="287"/>
    </row>
    <row r="27" spans="1:27" s="278" customFormat="1" ht="27.75" customHeight="1">
      <c r="A27" s="283">
        <v>17</v>
      </c>
      <c r="B27" s="290" t="s">
        <v>360</v>
      </c>
      <c r="C27" s="285">
        <f t="shared" si="1"/>
        <v>5615</v>
      </c>
      <c r="D27" s="285">
        <f t="shared" si="2"/>
        <v>3366</v>
      </c>
      <c r="E27" s="285">
        <f t="shared" si="3"/>
        <v>2249</v>
      </c>
      <c r="F27" s="285">
        <f t="shared" si="4"/>
        <v>1373</v>
      </c>
      <c r="G27" s="285">
        <f t="shared" si="5"/>
        <v>1352</v>
      </c>
      <c r="H27" s="291">
        <v>1352</v>
      </c>
      <c r="I27" s="285"/>
      <c r="J27" s="285">
        <f t="shared" si="6"/>
        <v>21</v>
      </c>
      <c r="K27" s="285">
        <v>21</v>
      </c>
      <c r="L27" s="285"/>
      <c r="M27" s="285">
        <f t="shared" si="7"/>
        <v>885</v>
      </c>
      <c r="N27" s="285"/>
      <c r="O27" s="285"/>
      <c r="P27" s="285"/>
      <c r="Q27" s="285">
        <f t="shared" si="8"/>
        <v>885</v>
      </c>
      <c r="R27" s="285">
        <v>885</v>
      </c>
      <c r="S27" s="285"/>
      <c r="T27" s="285">
        <f t="shared" si="9"/>
        <v>3357</v>
      </c>
      <c r="U27" s="285">
        <f t="shared" si="10"/>
        <v>2014</v>
      </c>
      <c r="V27" s="285">
        <v>2014</v>
      </c>
      <c r="W27" s="285"/>
      <c r="X27" s="285">
        <f t="shared" si="11"/>
        <v>1343</v>
      </c>
      <c r="Y27" s="285">
        <v>1343</v>
      </c>
      <c r="Z27" s="285"/>
      <c r="AA27" s="287"/>
    </row>
    <row r="28" spans="1:27" s="294" customFormat="1" ht="27.75" customHeight="1">
      <c r="A28" s="283">
        <v>18</v>
      </c>
      <c r="B28" s="290" t="s">
        <v>361</v>
      </c>
      <c r="C28" s="285">
        <f t="shared" si="1"/>
        <v>4623</v>
      </c>
      <c r="D28" s="285">
        <f t="shared" si="2"/>
        <v>2754</v>
      </c>
      <c r="E28" s="285">
        <f t="shared" si="3"/>
        <v>1869</v>
      </c>
      <c r="F28" s="285">
        <f t="shared" si="4"/>
        <v>1373</v>
      </c>
      <c r="G28" s="285">
        <f t="shared" si="5"/>
        <v>1352</v>
      </c>
      <c r="H28" s="291">
        <v>1352</v>
      </c>
      <c r="I28" s="292"/>
      <c r="J28" s="285">
        <f t="shared" si="6"/>
        <v>21</v>
      </c>
      <c r="K28" s="292">
        <v>21</v>
      </c>
      <c r="L28" s="292"/>
      <c r="M28" s="285">
        <f t="shared" si="7"/>
        <v>563</v>
      </c>
      <c r="N28" s="292"/>
      <c r="O28" s="292"/>
      <c r="P28" s="292"/>
      <c r="Q28" s="285">
        <f t="shared" si="8"/>
        <v>563</v>
      </c>
      <c r="R28" s="292">
        <v>563</v>
      </c>
      <c r="S28" s="292"/>
      <c r="T28" s="285">
        <f t="shared" si="9"/>
        <v>2687</v>
      </c>
      <c r="U28" s="285">
        <f t="shared" si="10"/>
        <v>1402</v>
      </c>
      <c r="V28" s="292">
        <v>1402</v>
      </c>
      <c r="W28" s="292"/>
      <c r="X28" s="285">
        <f t="shared" si="11"/>
        <v>1285</v>
      </c>
      <c r="Y28" s="292">
        <v>1285</v>
      </c>
      <c r="Z28" s="292"/>
      <c r="AA28" s="293"/>
    </row>
    <row r="29" spans="1:27" s="294" customFormat="1" ht="27.75" customHeight="1">
      <c r="A29" s="283">
        <v>19</v>
      </c>
      <c r="B29" s="290" t="s">
        <v>362</v>
      </c>
      <c r="C29" s="285">
        <f t="shared" si="1"/>
        <v>3399</v>
      </c>
      <c r="D29" s="285">
        <f t="shared" si="2"/>
        <v>2052</v>
      </c>
      <c r="E29" s="285">
        <f t="shared" si="3"/>
        <v>1347</v>
      </c>
      <c r="F29" s="285">
        <f t="shared" si="4"/>
        <v>1372</v>
      </c>
      <c r="G29" s="285">
        <f t="shared" si="5"/>
        <v>1351</v>
      </c>
      <c r="H29" s="291">
        <v>1351</v>
      </c>
      <c r="I29" s="292"/>
      <c r="J29" s="285">
        <f t="shared" si="6"/>
        <v>21</v>
      </c>
      <c r="K29" s="292">
        <v>21</v>
      </c>
      <c r="L29" s="292"/>
      <c r="M29" s="285">
        <f t="shared" si="7"/>
        <v>770</v>
      </c>
      <c r="N29" s="292"/>
      <c r="O29" s="292"/>
      <c r="P29" s="292"/>
      <c r="Q29" s="285">
        <f t="shared" si="8"/>
        <v>770</v>
      </c>
      <c r="R29" s="292">
        <v>770</v>
      </c>
      <c r="S29" s="292"/>
      <c r="T29" s="285">
        <f t="shared" si="9"/>
        <v>1257</v>
      </c>
      <c r="U29" s="285">
        <f t="shared" si="10"/>
        <v>701</v>
      </c>
      <c r="V29" s="292">
        <v>701</v>
      </c>
      <c r="W29" s="292"/>
      <c r="X29" s="285">
        <f t="shared" si="11"/>
        <v>556</v>
      </c>
      <c r="Y29" s="292">
        <v>556</v>
      </c>
      <c r="Z29" s="292"/>
      <c r="AA29" s="293"/>
    </row>
    <row r="30" spans="1:27" s="294" customFormat="1" ht="27.75" customHeight="1">
      <c r="A30" s="283">
        <v>20</v>
      </c>
      <c r="B30" s="290" t="s">
        <v>363</v>
      </c>
      <c r="C30" s="285">
        <f t="shared" si="1"/>
        <v>2426</v>
      </c>
      <c r="D30" s="285">
        <f t="shared" si="2"/>
        <v>1701</v>
      </c>
      <c r="E30" s="285">
        <f t="shared" si="3"/>
        <v>725</v>
      </c>
      <c r="F30" s="285">
        <f t="shared" si="4"/>
        <v>1371</v>
      </c>
      <c r="G30" s="285">
        <f t="shared" si="5"/>
        <v>1350</v>
      </c>
      <c r="H30" s="291">
        <v>1350</v>
      </c>
      <c r="I30" s="292"/>
      <c r="J30" s="285">
        <f t="shared" si="6"/>
        <v>21</v>
      </c>
      <c r="K30" s="292">
        <v>21</v>
      </c>
      <c r="L30" s="292"/>
      <c r="M30" s="285">
        <f t="shared" si="7"/>
        <v>422</v>
      </c>
      <c r="N30" s="292"/>
      <c r="O30" s="292"/>
      <c r="P30" s="292"/>
      <c r="Q30" s="285">
        <f t="shared" si="8"/>
        <v>422</v>
      </c>
      <c r="R30" s="292">
        <v>422</v>
      </c>
      <c r="S30" s="292"/>
      <c r="T30" s="285">
        <f t="shared" si="9"/>
        <v>633</v>
      </c>
      <c r="U30" s="285">
        <f t="shared" si="10"/>
        <v>351</v>
      </c>
      <c r="V30" s="292">
        <v>351</v>
      </c>
      <c r="W30" s="292"/>
      <c r="X30" s="285">
        <f t="shared" si="11"/>
        <v>282</v>
      </c>
      <c r="Y30" s="292">
        <v>282</v>
      </c>
      <c r="Z30" s="292"/>
      <c r="AA30" s="293"/>
    </row>
    <row r="31" spans="1:27" s="294" customFormat="1" ht="27.75" customHeight="1">
      <c r="A31" s="283">
        <v>21</v>
      </c>
      <c r="B31" s="290" t="s">
        <v>149</v>
      </c>
      <c r="C31" s="285">
        <f t="shared" si="1"/>
        <v>1227</v>
      </c>
      <c r="D31" s="285">
        <f t="shared" si="2"/>
        <v>351</v>
      </c>
      <c r="E31" s="285">
        <f t="shared" si="3"/>
        <v>876</v>
      </c>
      <c r="F31" s="285">
        <f t="shared" si="4"/>
        <v>0</v>
      </c>
      <c r="G31" s="285">
        <f t="shared" si="5"/>
        <v>0</v>
      </c>
      <c r="H31" s="291"/>
      <c r="I31" s="292"/>
      <c r="J31" s="285">
        <f t="shared" si="6"/>
        <v>0</v>
      </c>
      <c r="K31" s="292"/>
      <c r="L31" s="292"/>
      <c r="M31" s="285">
        <f t="shared" si="7"/>
        <v>614</v>
      </c>
      <c r="N31" s="292"/>
      <c r="O31" s="292"/>
      <c r="P31" s="292"/>
      <c r="Q31" s="285">
        <f t="shared" si="8"/>
        <v>614</v>
      </c>
      <c r="R31" s="292">
        <v>614</v>
      </c>
      <c r="S31" s="292"/>
      <c r="T31" s="285">
        <f t="shared" si="9"/>
        <v>613</v>
      </c>
      <c r="U31" s="285">
        <f t="shared" si="10"/>
        <v>351</v>
      </c>
      <c r="V31" s="292">
        <v>351</v>
      </c>
      <c r="W31" s="292"/>
      <c r="X31" s="285">
        <f t="shared" si="11"/>
        <v>262</v>
      </c>
      <c r="Y31" s="292">
        <v>262</v>
      </c>
      <c r="Z31" s="292"/>
      <c r="AA31" s="293"/>
    </row>
    <row r="32" spans="1:27" s="294" customFormat="1" ht="27.75" customHeight="1">
      <c r="A32" s="283">
        <v>22</v>
      </c>
      <c r="B32" s="295" t="s">
        <v>364</v>
      </c>
      <c r="C32" s="285">
        <f t="shared" si="1"/>
        <v>1893</v>
      </c>
      <c r="D32" s="285">
        <f t="shared" si="2"/>
        <v>1350</v>
      </c>
      <c r="E32" s="285">
        <f t="shared" si="3"/>
        <v>543</v>
      </c>
      <c r="F32" s="285">
        <f t="shared" si="4"/>
        <v>1371</v>
      </c>
      <c r="G32" s="285">
        <f t="shared" si="5"/>
        <v>1350</v>
      </c>
      <c r="H32" s="291">
        <v>1350</v>
      </c>
      <c r="I32" s="292"/>
      <c r="J32" s="285">
        <f t="shared" si="6"/>
        <v>21</v>
      </c>
      <c r="K32" s="292">
        <v>21</v>
      </c>
      <c r="L32" s="292"/>
      <c r="M32" s="285">
        <f t="shared" si="7"/>
        <v>522</v>
      </c>
      <c r="N32" s="292"/>
      <c r="O32" s="292"/>
      <c r="P32" s="292"/>
      <c r="Q32" s="285">
        <f t="shared" si="8"/>
        <v>522</v>
      </c>
      <c r="R32" s="292">
        <v>522</v>
      </c>
      <c r="S32" s="292"/>
      <c r="T32" s="285">
        <f t="shared" si="9"/>
        <v>0</v>
      </c>
      <c r="U32" s="285">
        <f t="shared" si="10"/>
        <v>0</v>
      </c>
      <c r="V32" s="292"/>
      <c r="W32" s="292"/>
      <c r="X32" s="285">
        <f t="shared" si="11"/>
        <v>0</v>
      </c>
      <c r="Y32" s="292"/>
      <c r="Z32" s="292"/>
      <c r="AA32" s="293"/>
    </row>
    <row r="33" spans="1:27" s="294" customFormat="1" ht="27.75" customHeight="1">
      <c r="A33" s="296">
        <v>23</v>
      </c>
      <c r="B33" s="297" t="s">
        <v>287</v>
      </c>
      <c r="C33" s="298">
        <f t="shared" si="1"/>
        <v>1507</v>
      </c>
      <c r="D33" s="298">
        <f t="shared" si="2"/>
        <v>1350</v>
      </c>
      <c r="E33" s="298">
        <f t="shared" si="3"/>
        <v>157</v>
      </c>
      <c r="F33" s="298">
        <f t="shared" si="4"/>
        <v>1371</v>
      </c>
      <c r="G33" s="298">
        <f t="shared" si="5"/>
        <v>1350</v>
      </c>
      <c r="H33" s="299">
        <v>1350</v>
      </c>
      <c r="I33" s="300"/>
      <c r="J33" s="298">
        <f t="shared" si="6"/>
        <v>21</v>
      </c>
      <c r="K33" s="300">
        <v>21</v>
      </c>
      <c r="L33" s="300"/>
      <c r="M33" s="298">
        <f t="shared" si="7"/>
        <v>136</v>
      </c>
      <c r="N33" s="300"/>
      <c r="O33" s="300"/>
      <c r="P33" s="300"/>
      <c r="Q33" s="298">
        <f t="shared" si="8"/>
        <v>136</v>
      </c>
      <c r="R33" s="300">
        <v>136</v>
      </c>
      <c r="S33" s="300"/>
      <c r="T33" s="298">
        <f t="shared" si="9"/>
        <v>0</v>
      </c>
      <c r="U33" s="298">
        <f t="shared" si="10"/>
        <v>0</v>
      </c>
      <c r="V33" s="300"/>
      <c r="W33" s="300"/>
      <c r="X33" s="298">
        <f t="shared" si="11"/>
        <v>0</v>
      </c>
      <c r="Y33" s="300"/>
      <c r="Z33" s="300"/>
      <c r="AA33" s="301"/>
    </row>
    <row r="34" spans="1:27">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row>
    <row r="35" spans="1:27">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row>
    <row r="38" spans="1:27">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row>
    <row r="39" spans="1:27">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row>
    <row r="40" spans="1:27">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row>
    <row r="41" spans="1:27">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row>
    <row r="42" spans="1:27">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row>
    <row r="43" spans="1:27">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row>
    <row r="44" spans="1:27">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row>
    <row r="45" spans="1:27">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row>
    <row r="46" spans="1:27">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row>
    <row r="47" spans="1:27">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row>
    <row r="48" spans="1:27">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row>
    <row r="49" spans="1:27">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row>
    <row r="50" spans="1:27">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row>
    <row r="51" spans="1:27">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row>
    <row r="52" spans="1:27">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row>
    <row r="53" spans="1:27">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row>
    <row r="54" spans="1:27">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row>
    <row r="55" spans="1:27">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row>
    <row r="56" spans="1:27">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row>
    <row r="57" spans="1:27">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row>
    <row r="58" spans="1:27">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row>
    <row r="59" spans="1:27">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row>
    <row r="60" spans="1:27">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row>
    <row r="61" spans="1:27">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row>
    <row r="62" spans="1:27">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row>
    <row r="63" spans="1:27">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row>
    <row r="64" spans="1:27">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row>
    <row r="65" spans="1:27">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row>
    <row r="66" spans="1:27">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row>
    <row r="67" spans="1:27">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row>
    <row r="68" spans="1:27">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row>
    <row r="69" spans="1:27">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row>
    <row r="70" spans="1:27">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row>
    <row r="71" spans="1:27">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row>
    <row r="72" spans="1:27">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row>
    <row r="73" spans="1:27">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row>
    <row r="74" spans="1:27">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row>
    <row r="75" spans="1:27">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row>
    <row r="76" spans="1:27">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row>
    <row r="77" spans="1:27">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row>
    <row r="78" spans="1:27">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row>
    <row r="79" spans="1:27">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row>
    <row r="80" spans="1:27">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row>
    <row r="81" spans="1:27">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row>
    <row r="82" spans="1:27">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row>
    <row r="83" spans="1:27">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row>
    <row r="84" spans="1:27">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row>
    <row r="85" spans="1:27">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row>
    <row r="86" spans="1:27">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row>
    <row r="87" spans="1:27">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row>
    <row r="88" spans="1:27">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row>
    <row r="89" spans="1:27">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row>
    <row r="90" spans="1:27">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row>
    <row r="91" spans="1:27">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row>
    <row r="92" spans="1:27">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row>
    <row r="93" spans="1:27">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row>
    <row r="94" spans="1:27">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row>
    <row r="95" spans="1:27">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row>
    <row r="96" spans="1:27">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row>
    <row r="97" spans="1:27">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row>
    <row r="98" spans="1:27">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row>
    <row r="99" spans="1:27">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row>
    <row r="100" spans="1:27">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row>
    <row r="101" spans="1:27">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row>
    <row r="102" spans="1:27">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row>
    <row r="103" spans="1:27">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row>
    <row r="104" spans="1:27">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row>
    <row r="105" spans="1:27">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row>
    <row r="106" spans="1:27">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row>
    <row r="107" spans="1:27">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row>
    <row r="108" spans="1:27">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row>
    <row r="109" spans="1:27">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row>
    <row r="110" spans="1:27">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row>
    <row r="111" spans="1:27">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row>
    <row r="112" spans="1:27">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row>
    <row r="113" spans="1:27">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row>
    <row r="114" spans="1:27">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row>
    <row r="115" spans="1:27">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row>
    <row r="116" spans="1:27">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row>
    <row r="117" spans="1:27">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row>
    <row r="118" spans="1:27">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row>
    <row r="119" spans="1:27">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row>
    <row r="120" spans="1:27">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row>
    <row r="121" spans="1:27">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row>
    <row r="122" spans="1:27">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row>
    <row r="123" spans="1:27">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row>
    <row r="124" spans="1:27">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row>
    <row r="125" spans="1:27">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row>
    <row r="126" spans="1:27">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row>
    <row r="127" spans="1:27">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row>
    <row r="128" spans="1:27">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row>
    <row r="129" spans="1:27">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row>
    <row r="130" spans="1:27">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row>
    <row r="131" spans="1:27">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row>
    <row r="132" spans="1:27">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row>
    <row r="133" spans="1:27">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row>
    <row r="134" spans="1:27">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row>
    <row r="135" spans="1:27">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row>
    <row r="136" spans="1:27">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row>
    <row r="137" spans="1:27">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row>
    <row r="138" spans="1:27">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row>
    <row r="139" spans="1:27">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row>
    <row r="140" spans="1:27">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row>
    <row r="141" spans="1:27">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row>
    <row r="142" spans="1:27">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row>
    <row r="143" spans="1:27">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row>
    <row r="144" spans="1:27">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row>
    <row r="145" spans="1:27">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row>
    <row r="146" spans="1:27">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row>
    <row r="147" spans="1:27">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row>
    <row r="148" spans="1:27">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row>
    <row r="149" spans="1:27">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row>
    <row r="150" spans="1:27">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row>
    <row r="151" spans="1:27">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row>
    <row r="152" spans="1:27">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row>
    <row r="153" spans="1:27">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row>
    <row r="154" spans="1:27">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row>
    <row r="155" spans="1:27">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row>
    <row r="156" spans="1:27">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row>
    <row r="157" spans="1:27">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row>
    <row r="158" spans="1:27">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row>
    <row r="159" spans="1:27">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row>
    <row r="160" spans="1:27">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row>
    <row r="161" spans="1:27">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row>
  </sheetData>
  <mergeCells count="26">
    <mergeCell ref="A1:B1"/>
    <mergeCell ref="Y1:AA1"/>
    <mergeCell ref="A2:B2"/>
    <mergeCell ref="A3:AA3"/>
    <mergeCell ref="A4:AA4"/>
    <mergeCell ref="A6:A8"/>
    <mergeCell ref="B6:B8"/>
    <mergeCell ref="C6:C8"/>
    <mergeCell ref="D6:E6"/>
    <mergeCell ref="F6:L6"/>
    <mergeCell ref="AD6:AG7"/>
    <mergeCell ref="D7:D8"/>
    <mergeCell ref="E7:E8"/>
    <mergeCell ref="F7:F8"/>
    <mergeCell ref="G7:I7"/>
    <mergeCell ref="J7:L7"/>
    <mergeCell ref="M7:M8"/>
    <mergeCell ref="N7:P7"/>
    <mergeCell ref="M6:S6"/>
    <mergeCell ref="Q7:S7"/>
    <mergeCell ref="T7:T8"/>
    <mergeCell ref="U7:W7"/>
    <mergeCell ref="X7:Z7"/>
    <mergeCell ref="X5:AA5"/>
    <mergeCell ref="T6:Z6"/>
    <mergeCell ref="AA6:AA8"/>
  </mergeCells>
  <pageMargins left="0.7" right="0.7" top="0.75" bottom="0.75" header="0.3" footer="0.3"/>
  <pageSetup paperSize="9" scale="51" orientation="landscape" verticalDpi="0" r:id="rId1"/>
  <colBreaks count="1" manualBreakCount="1">
    <brk id="27" max="3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1"/>
  <sheetViews>
    <sheetView view="pageBreakPreview" zoomScale="70" zoomScaleSheetLayoutView="70" workbookViewId="0">
      <pane ySplit="9" topLeftCell="A19" activePane="bottomLeft" state="frozen"/>
      <selection activeCell="A6" sqref="A6"/>
      <selection pane="bottomLeft" activeCell="J12" sqref="J12"/>
    </sheetView>
  </sheetViews>
  <sheetFormatPr defaultRowHeight="18.75"/>
  <cols>
    <col min="1" max="1" width="8.42578125" style="117" customWidth="1"/>
    <col min="2" max="2" width="41.42578125" style="116" customWidth="1"/>
    <col min="3" max="3" width="16.28515625" style="115" customWidth="1"/>
    <col min="4" max="4" width="18" style="115" customWidth="1"/>
    <col min="5" max="5" width="12.42578125" style="115" customWidth="1"/>
    <col min="6" max="6" width="13.7109375" style="115" customWidth="1"/>
    <col min="7" max="7" width="13.28515625" style="114" customWidth="1"/>
    <col min="8" max="8" width="11.85546875" style="114" customWidth="1"/>
    <col min="9" max="9" width="12.7109375" style="114" customWidth="1"/>
    <col min="10" max="10" width="14.140625" style="114" customWidth="1"/>
    <col min="11" max="11" width="11" style="114" customWidth="1"/>
    <col min="12" max="12" width="11.5703125" style="114" customWidth="1"/>
    <col min="13" max="16" width="10.5703125" style="114" customWidth="1"/>
    <col min="17" max="17" width="11.7109375" style="114" customWidth="1"/>
    <col min="18" max="21" width="10.5703125" style="114" customWidth="1"/>
    <col min="22" max="22" width="12.85546875" style="114" customWidth="1"/>
    <col min="23" max="23" width="13.5703125" style="114" customWidth="1"/>
    <col min="24" max="24" width="14.85546875" style="114" customWidth="1"/>
    <col min="25" max="26" width="11" style="114" customWidth="1"/>
    <col min="27" max="27" width="15.5703125" style="113" customWidth="1"/>
    <col min="28" max="28" width="16.42578125" style="113" customWidth="1"/>
    <col min="29" max="254" width="9.140625" style="113"/>
    <col min="255" max="255" width="5.140625" style="113" customWidth="1"/>
    <col min="256" max="256" width="32.42578125" style="113" customWidth="1"/>
    <col min="257" max="259" width="10.28515625" style="113" customWidth="1"/>
    <col min="260" max="261" width="12.42578125" style="113" customWidth="1"/>
    <col min="262" max="262" width="11.28515625" style="113" customWidth="1"/>
    <col min="263" max="263" width="12.42578125" style="113" customWidth="1"/>
    <col min="264" max="264" width="11.28515625" style="113" customWidth="1"/>
    <col min="265" max="265" width="12.42578125" style="113" customWidth="1"/>
    <col min="266" max="266" width="11.28515625" style="113" customWidth="1"/>
    <col min="267" max="267" width="12.42578125" style="113" customWidth="1"/>
    <col min="268" max="268" width="11.28515625" style="113" customWidth="1"/>
    <col min="269" max="269" width="12.42578125" style="113" customWidth="1"/>
    <col min="270" max="270" width="11.28515625" style="113" customWidth="1"/>
    <col min="271" max="271" width="14.140625" style="113" customWidth="1"/>
    <col min="272" max="272" width="10.28515625" style="113" customWidth="1"/>
    <col min="273" max="273" width="17.140625" style="113" customWidth="1"/>
    <col min="274" max="274" width="12" style="113" customWidth="1"/>
    <col min="275" max="275" width="14.140625" style="113" customWidth="1"/>
    <col min="276" max="276" width="10.28515625" style="113" customWidth="1"/>
    <col min="277" max="277" width="17.140625" style="113" customWidth="1"/>
    <col min="278" max="278" width="12" style="113" customWidth="1"/>
    <col min="279" max="279" width="10.7109375" style="113" customWidth="1"/>
    <col min="280" max="282" width="0" style="113" hidden="1" customWidth="1"/>
    <col min="283" max="510" width="9.140625" style="113"/>
    <col min="511" max="511" width="5.140625" style="113" customWidth="1"/>
    <col min="512" max="512" width="32.42578125" style="113" customWidth="1"/>
    <col min="513" max="515" width="10.28515625" style="113" customWidth="1"/>
    <col min="516" max="517" width="12.42578125" style="113" customWidth="1"/>
    <col min="518" max="518" width="11.28515625" style="113" customWidth="1"/>
    <col min="519" max="519" width="12.42578125" style="113" customWidth="1"/>
    <col min="520" max="520" width="11.28515625" style="113" customWidth="1"/>
    <col min="521" max="521" width="12.42578125" style="113" customWidth="1"/>
    <col min="522" max="522" width="11.28515625" style="113" customWidth="1"/>
    <col min="523" max="523" width="12.42578125" style="113" customWidth="1"/>
    <col min="524" max="524" width="11.28515625" style="113" customWidth="1"/>
    <col min="525" max="525" width="12.42578125" style="113" customWidth="1"/>
    <col min="526" max="526" width="11.28515625" style="113" customWidth="1"/>
    <col min="527" max="527" width="14.140625" style="113" customWidth="1"/>
    <col min="528" max="528" width="10.28515625" style="113" customWidth="1"/>
    <col min="529" max="529" width="17.140625" style="113" customWidth="1"/>
    <col min="530" max="530" width="12" style="113" customWidth="1"/>
    <col min="531" max="531" width="14.140625" style="113" customWidth="1"/>
    <col min="532" max="532" width="10.28515625" style="113" customWidth="1"/>
    <col min="533" max="533" width="17.140625" style="113" customWidth="1"/>
    <col min="534" max="534" width="12" style="113" customWidth="1"/>
    <col min="535" max="535" width="10.7109375" style="113" customWidth="1"/>
    <col min="536" max="538" width="0" style="113" hidden="1" customWidth="1"/>
    <col min="539" max="766" width="9.140625" style="113"/>
    <col min="767" max="767" width="5.140625" style="113" customWidth="1"/>
    <col min="768" max="768" width="32.42578125" style="113" customWidth="1"/>
    <col min="769" max="771" width="10.28515625" style="113" customWidth="1"/>
    <col min="772" max="773" width="12.42578125" style="113" customWidth="1"/>
    <col min="774" max="774" width="11.28515625" style="113" customWidth="1"/>
    <col min="775" max="775" width="12.42578125" style="113" customWidth="1"/>
    <col min="776" max="776" width="11.28515625" style="113" customWidth="1"/>
    <col min="777" max="777" width="12.42578125" style="113" customWidth="1"/>
    <col min="778" max="778" width="11.28515625" style="113" customWidth="1"/>
    <col min="779" max="779" width="12.42578125" style="113" customWidth="1"/>
    <col min="780" max="780" width="11.28515625" style="113" customWidth="1"/>
    <col min="781" max="781" width="12.42578125" style="113" customWidth="1"/>
    <col min="782" max="782" width="11.28515625" style="113" customWidth="1"/>
    <col min="783" max="783" width="14.140625" style="113" customWidth="1"/>
    <col min="784" max="784" width="10.28515625" style="113" customWidth="1"/>
    <col min="785" max="785" width="17.140625" style="113" customWidth="1"/>
    <col min="786" max="786" width="12" style="113" customWidth="1"/>
    <col min="787" max="787" width="14.140625" style="113" customWidth="1"/>
    <col min="788" max="788" width="10.28515625" style="113" customWidth="1"/>
    <col min="789" max="789" width="17.140625" style="113" customWidth="1"/>
    <col min="790" max="790" width="12" style="113" customWidth="1"/>
    <col min="791" max="791" width="10.7109375" style="113" customWidth="1"/>
    <col min="792" max="794" width="0" style="113" hidden="1" customWidth="1"/>
    <col min="795" max="1022" width="9.140625" style="113"/>
    <col min="1023" max="1023" width="5.140625" style="113" customWidth="1"/>
    <col min="1024" max="1024" width="32.42578125" style="113" customWidth="1"/>
    <col min="1025" max="1027" width="10.28515625" style="113" customWidth="1"/>
    <col min="1028" max="1029" width="12.42578125" style="113" customWidth="1"/>
    <col min="1030" max="1030" width="11.28515625" style="113" customWidth="1"/>
    <col min="1031" max="1031" width="12.42578125" style="113" customWidth="1"/>
    <col min="1032" max="1032" width="11.28515625" style="113" customWidth="1"/>
    <col min="1033" max="1033" width="12.42578125" style="113" customWidth="1"/>
    <col min="1034" max="1034" width="11.28515625" style="113" customWidth="1"/>
    <col min="1035" max="1035" width="12.42578125" style="113" customWidth="1"/>
    <col min="1036" max="1036" width="11.28515625" style="113" customWidth="1"/>
    <col min="1037" max="1037" width="12.42578125" style="113" customWidth="1"/>
    <col min="1038" max="1038" width="11.28515625" style="113" customWidth="1"/>
    <col min="1039" max="1039" width="14.140625" style="113" customWidth="1"/>
    <col min="1040" max="1040" width="10.28515625" style="113" customWidth="1"/>
    <col min="1041" max="1041" width="17.140625" style="113" customWidth="1"/>
    <col min="1042" max="1042" width="12" style="113" customWidth="1"/>
    <col min="1043" max="1043" width="14.140625" style="113" customWidth="1"/>
    <col min="1044" max="1044" width="10.28515625" style="113" customWidth="1"/>
    <col min="1045" max="1045" width="17.140625" style="113" customWidth="1"/>
    <col min="1046" max="1046" width="12" style="113" customWidth="1"/>
    <col min="1047" max="1047" width="10.7109375" style="113" customWidth="1"/>
    <col min="1048" max="1050" width="0" style="113" hidden="1" customWidth="1"/>
    <col min="1051" max="1278" width="9.140625" style="113"/>
    <col min="1279" max="1279" width="5.140625" style="113" customWidth="1"/>
    <col min="1280" max="1280" width="32.42578125" style="113" customWidth="1"/>
    <col min="1281" max="1283" width="10.28515625" style="113" customWidth="1"/>
    <col min="1284" max="1285" width="12.42578125" style="113" customWidth="1"/>
    <col min="1286" max="1286" width="11.28515625" style="113" customWidth="1"/>
    <col min="1287" max="1287" width="12.42578125" style="113" customWidth="1"/>
    <col min="1288" max="1288" width="11.28515625" style="113" customWidth="1"/>
    <col min="1289" max="1289" width="12.42578125" style="113" customWidth="1"/>
    <col min="1290" max="1290" width="11.28515625" style="113" customWidth="1"/>
    <col min="1291" max="1291" width="12.42578125" style="113" customWidth="1"/>
    <col min="1292" max="1292" width="11.28515625" style="113" customWidth="1"/>
    <col min="1293" max="1293" width="12.42578125" style="113" customWidth="1"/>
    <col min="1294" max="1294" width="11.28515625" style="113" customWidth="1"/>
    <col min="1295" max="1295" width="14.140625" style="113" customWidth="1"/>
    <col min="1296" max="1296" width="10.28515625" style="113" customWidth="1"/>
    <col min="1297" max="1297" width="17.140625" style="113" customWidth="1"/>
    <col min="1298" max="1298" width="12" style="113" customWidth="1"/>
    <col min="1299" max="1299" width="14.140625" style="113" customWidth="1"/>
    <col min="1300" max="1300" width="10.28515625" style="113" customWidth="1"/>
    <col min="1301" max="1301" width="17.140625" style="113" customWidth="1"/>
    <col min="1302" max="1302" width="12" style="113" customWidth="1"/>
    <col min="1303" max="1303" width="10.7109375" style="113" customWidth="1"/>
    <col min="1304" max="1306" width="0" style="113" hidden="1" customWidth="1"/>
    <col min="1307" max="1534" width="9.140625" style="113"/>
    <col min="1535" max="1535" width="5.140625" style="113" customWidth="1"/>
    <col min="1536" max="1536" width="32.42578125" style="113" customWidth="1"/>
    <col min="1537" max="1539" width="10.28515625" style="113" customWidth="1"/>
    <col min="1540" max="1541" width="12.42578125" style="113" customWidth="1"/>
    <col min="1542" max="1542" width="11.28515625" style="113" customWidth="1"/>
    <col min="1543" max="1543" width="12.42578125" style="113" customWidth="1"/>
    <col min="1544" max="1544" width="11.28515625" style="113" customWidth="1"/>
    <col min="1545" max="1545" width="12.42578125" style="113" customWidth="1"/>
    <col min="1546" max="1546" width="11.28515625" style="113" customWidth="1"/>
    <col min="1547" max="1547" width="12.42578125" style="113" customWidth="1"/>
    <col min="1548" max="1548" width="11.28515625" style="113" customWidth="1"/>
    <col min="1549" max="1549" width="12.42578125" style="113" customWidth="1"/>
    <col min="1550" max="1550" width="11.28515625" style="113" customWidth="1"/>
    <col min="1551" max="1551" width="14.140625" style="113" customWidth="1"/>
    <col min="1552" max="1552" width="10.28515625" style="113" customWidth="1"/>
    <col min="1553" max="1553" width="17.140625" style="113" customWidth="1"/>
    <col min="1554" max="1554" width="12" style="113" customWidth="1"/>
    <col min="1555" max="1555" width="14.140625" style="113" customWidth="1"/>
    <col min="1556" max="1556" width="10.28515625" style="113" customWidth="1"/>
    <col min="1557" max="1557" width="17.140625" style="113" customWidth="1"/>
    <col min="1558" max="1558" width="12" style="113" customWidth="1"/>
    <col min="1559" max="1559" width="10.7109375" style="113" customWidth="1"/>
    <col min="1560" max="1562" width="0" style="113" hidden="1" customWidth="1"/>
    <col min="1563" max="1790" width="9.140625" style="113"/>
    <col min="1791" max="1791" width="5.140625" style="113" customWidth="1"/>
    <col min="1792" max="1792" width="32.42578125" style="113" customWidth="1"/>
    <col min="1793" max="1795" width="10.28515625" style="113" customWidth="1"/>
    <col min="1796" max="1797" width="12.42578125" style="113" customWidth="1"/>
    <col min="1798" max="1798" width="11.28515625" style="113" customWidth="1"/>
    <col min="1799" max="1799" width="12.42578125" style="113" customWidth="1"/>
    <col min="1800" max="1800" width="11.28515625" style="113" customWidth="1"/>
    <col min="1801" max="1801" width="12.42578125" style="113" customWidth="1"/>
    <col min="1802" max="1802" width="11.28515625" style="113" customWidth="1"/>
    <col min="1803" max="1803" width="12.42578125" style="113" customWidth="1"/>
    <col min="1804" max="1804" width="11.28515625" style="113" customWidth="1"/>
    <col min="1805" max="1805" width="12.42578125" style="113" customWidth="1"/>
    <col min="1806" max="1806" width="11.28515625" style="113" customWidth="1"/>
    <col min="1807" max="1807" width="14.140625" style="113" customWidth="1"/>
    <col min="1808" max="1808" width="10.28515625" style="113" customWidth="1"/>
    <col min="1809" max="1809" width="17.140625" style="113" customWidth="1"/>
    <col min="1810" max="1810" width="12" style="113" customWidth="1"/>
    <col min="1811" max="1811" width="14.140625" style="113" customWidth="1"/>
    <col min="1812" max="1812" width="10.28515625" style="113" customWidth="1"/>
    <col min="1813" max="1813" width="17.140625" style="113" customWidth="1"/>
    <col min="1814" max="1814" width="12" style="113" customWidth="1"/>
    <col min="1815" max="1815" width="10.7109375" style="113" customWidth="1"/>
    <col min="1816" max="1818" width="0" style="113" hidden="1" customWidth="1"/>
    <col min="1819" max="2046" width="9.140625" style="113"/>
    <col min="2047" max="2047" width="5.140625" style="113" customWidth="1"/>
    <col min="2048" max="2048" width="32.42578125" style="113" customWidth="1"/>
    <col min="2049" max="2051" width="10.28515625" style="113" customWidth="1"/>
    <col min="2052" max="2053" width="12.42578125" style="113" customWidth="1"/>
    <col min="2054" max="2054" width="11.28515625" style="113" customWidth="1"/>
    <col min="2055" max="2055" width="12.42578125" style="113" customWidth="1"/>
    <col min="2056" max="2056" width="11.28515625" style="113" customWidth="1"/>
    <col min="2057" max="2057" width="12.42578125" style="113" customWidth="1"/>
    <col min="2058" max="2058" width="11.28515625" style="113" customWidth="1"/>
    <col min="2059" max="2059" width="12.42578125" style="113" customWidth="1"/>
    <col min="2060" max="2060" width="11.28515625" style="113" customWidth="1"/>
    <col min="2061" max="2061" width="12.42578125" style="113" customWidth="1"/>
    <col min="2062" max="2062" width="11.28515625" style="113" customWidth="1"/>
    <col min="2063" max="2063" width="14.140625" style="113" customWidth="1"/>
    <col min="2064" max="2064" width="10.28515625" style="113" customWidth="1"/>
    <col min="2065" max="2065" width="17.140625" style="113" customWidth="1"/>
    <col min="2066" max="2066" width="12" style="113" customWidth="1"/>
    <col min="2067" max="2067" width="14.140625" style="113" customWidth="1"/>
    <col min="2068" max="2068" width="10.28515625" style="113" customWidth="1"/>
    <col min="2069" max="2069" width="17.140625" style="113" customWidth="1"/>
    <col min="2070" max="2070" width="12" style="113" customWidth="1"/>
    <col min="2071" max="2071" width="10.7109375" style="113" customWidth="1"/>
    <col min="2072" max="2074" width="0" style="113" hidden="1" customWidth="1"/>
    <col min="2075" max="2302" width="9.140625" style="113"/>
    <col min="2303" max="2303" width="5.140625" style="113" customWidth="1"/>
    <col min="2304" max="2304" width="32.42578125" style="113" customWidth="1"/>
    <col min="2305" max="2307" width="10.28515625" style="113" customWidth="1"/>
    <col min="2308" max="2309" width="12.42578125" style="113" customWidth="1"/>
    <col min="2310" max="2310" width="11.28515625" style="113" customWidth="1"/>
    <col min="2311" max="2311" width="12.42578125" style="113" customWidth="1"/>
    <col min="2312" max="2312" width="11.28515625" style="113" customWidth="1"/>
    <col min="2313" max="2313" width="12.42578125" style="113" customWidth="1"/>
    <col min="2314" max="2314" width="11.28515625" style="113" customWidth="1"/>
    <col min="2315" max="2315" width="12.42578125" style="113" customWidth="1"/>
    <col min="2316" max="2316" width="11.28515625" style="113" customWidth="1"/>
    <col min="2317" max="2317" width="12.42578125" style="113" customWidth="1"/>
    <col min="2318" max="2318" width="11.28515625" style="113" customWidth="1"/>
    <col min="2319" max="2319" width="14.140625" style="113" customWidth="1"/>
    <col min="2320" max="2320" width="10.28515625" style="113" customWidth="1"/>
    <col min="2321" max="2321" width="17.140625" style="113" customWidth="1"/>
    <col min="2322" max="2322" width="12" style="113" customWidth="1"/>
    <col min="2323" max="2323" width="14.140625" style="113" customWidth="1"/>
    <col min="2324" max="2324" width="10.28515625" style="113" customWidth="1"/>
    <col min="2325" max="2325" width="17.140625" style="113" customWidth="1"/>
    <col min="2326" max="2326" width="12" style="113" customWidth="1"/>
    <col min="2327" max="2327" width="10.7109375" style="113" customWidth="1"/>
    <col min="2328" max="2330" width="0" style="113" hidden="1" customWidth="1"/>
    <col min="2331" max="2558" width="9.140625" style="113"/>
    <col min="2559" max="2559" width="5.140625" style="113" customWidth="1"/>
    <col min="2560" max="2560" width="32.42578125" style="113" customWidth="1"/>
    <col min="2561" max="2563" width="10.28515625" style="113" customWidth="1"/>
    <col min="2564" max="2565" width="12.42578125" style="113" customWidth="1"/>
    <col min="2566" max="2566" width="11.28515625" style="113" customWidth="1"/>
    <col min="2567" max="2567" width="12.42578125" style="113" customWidth="1"/>
    <col min="2568" max="2568" width="11.28515625" style="113" customWidth="1"/>
    <col min="2569" max="2569" width="12.42578125" style="113" customWidth="1"/>
    <col min="2570" max="2570" width="11.28515625" style="113" customWidth="1"/>
    <col min="2571" max="2571" width="12.42578125" style="113" customWidth="1"/>
    <col min="2572" max="2572" width="11.28515625" style="113" customWidth="1"/>
    <col min="2573" max="2573" width="12.42578125" style="113" customWidth="1"/>
    <col min="2574" max="2574" width="11.28515625" style="113" customWidth="1"/>
    <col min="2575" max="2575" width="14.140625" style="113" customWidth="1"/>
    <col min="2576" max="2576" width="10.28515625" style="113" customWidth="1"/>
    <col min="2577" max="2577" width="17.140625" style="113" customWidth="1"/>
    <col min="2578" max="2578" width="12" style="113" customWidth="1"/>
    <col min="2579" max="2579" width="14.140625" style="113" customWidth="1"/>
    <col min="2580" max="2580" width="10.28515625" style="113" customWidth="1"/>
    <col min="2581" max="2581" width="17.140625" style="113" customWidth="1"/>
    <col min="2582" max="2582" width="12" style="113" customWidth="1"/>
    <col min="2583" max="2583" width="10.7109375" style="113" customWidth="1"/>
    <col min="2584" max="2586" width="0" style="113" hidden="1" customWidth="1"/>
    <col min="2587" max="2814" width="9.140625" style="113"/>
    <col min="2815" max="2815" width="5.140625" style="113" customWidth="1"/>
    <col min="2816" max="2816" width="32.42578125" style="113" customWidth="1"/>
    <col min="2817" max="2819" width="10.28515625" style="113" customWidth="1"/>
    <col min="2820" max="2821" width="12.42578125" style="113" customWidth="1"/>
    <col min="2822" max="2822" width="11.28515625" style="113" customWidth="1"/>
    <col min="2823" max="2823" width="12.42578125" style="113" customWidth="1"/>
    <col min="2824" max="2824" width="11.28515625" style="113" customWidth="1"/>
    <col min="2825" max="2825" width="12.42578125" style="113" customWidth="1"/>
    <col min="2826" max="2826" width="11.28515625" style="113" customWidth="1"/>
    <col min="2827" max="2827" width="12.42578125" style="113" customWidth="1"/>
    <col min="2828" max="2828" width="11.28515625" style="113" customWidth="1"/>
    <col min="2829" max="2829" width="12.42578125" style="113" customWidth="1"/>
    <col min="2830" max="2830" width="11.28515625" style="113" customWidth="1"/>
    <col min="2831" max="2831" width="14.140625" style="113" customWidth="1"/>
    <col min="2832" max="2832" width="10.28515625" style="113" customWidth="1"/>
    <col min="2833" max="2833" width="17.140625" style="113" customWidth="1"/>
    <col min="2834" max="2834" width="12" style="113" customWidth="1"/>
    <col min="2835" max="2835" width="14.140625" style="113" customWidth="1"/>
    <col min="2836" max="2836" width="10.28515625" style="113" customWidth="1"/>
    <col min="2837" max="2837" width="17.140625" style="113" customWidth="1"/>
    <col min="2838" max="2838" width="12" style="113" customWidth="1"/>
    <col min="2839" max="2839" width="10.7109375" style="113" customWidth="1"/>
    <col min="2840" max="2842" width="0" style="113" hidden="1" customWidth="1"/>
    <col min="2843" max="3070" width="9.140625" style="113"/>
    <col min="3071" max="3071" width="5.140625" style="113" customWidth="1"/>
    <col min="3072" max="3072" width="32.42578125" style="113" customWidth="1"/>
    <col min="3073" max="3075" width="10.28515625" style="113" customWidth="1"/>
    <col min="3076" max="3077" width="12.42578125" style="113" customWidth="1"/>
    <col min="3078" max="3078" width="11.28515625" style="113" customWidth="1"/>
    <col min="3079" max="3079" width="12.42578125" style="113" customWidth="1"/>
    <col min="3080" max="3080" width="11.28515625" style="113" customWidth="1"/>
    <col min="3081" max="3081" width="12.42578125" style="113" customWidth="1"/>
    <col min="3082" max="3082" width="11.28515625" style="113" customWidth="1"/>
    <col min="3083" max="3083" width="12.42578125" style="113" customWidth="1"/>
    <col min="3084" max="3084" width="11.28515625" style="113" customWidth="1"/>
    <col min="3085" max="3085" width="12.42578125" style="113" customWidth="1"/>
    <col min="3086" max="3086" width="11.28515625" style="113" customWidth="1"/>
    <col min="3087" max="3087" width="14.140625" style="113" customWidth="1"/>
    <col min="3088" max="3088" width="10.28515625" style="113" customWidth="1"/>
    <col min="3089" max="3089" width="17.140625" style="113" customWidth="1"/>
    <col min="3090" max="3090" width="12" style="113" customWidth="1"/>
    <col min="3091" max="3091" width="14.140625" style="113" customWidth="1"/>
    <col min="3092" max="3092" width="10.28515625" style="113" customWidth="1"/>
    <col min="3093" max="3093" width="17.140625" style="113" customWidth="1"/>
    <col min="3094" max="3094" width="12" style="113" customWidth="1"/>
    <col min="3095" max="3095" width="10.7109375" style="113" customWidth="1"/>
    <col min="3096" max="3098" width="0" style="113" hidden="1" customWidth="1"/>
    <col min="3099" max="3326" width="9.140625" style="113"/>
    <col min="3327" max="3327" width="5.140625" style="113" customWidth="1"/>
    <col min="3328" max="3328" width="32.42578125" style="113" customWidth="1"/>
    <col min="3329" max="3331" width="10.28515625" style="113" customWidth="1"/>
    <col min="3332" max="3333" width="12.42578125" style="113" customWidth="1"/>
    <col min="3334" max="3334" width="11.28515625" style="113" customWidth="1"/>
    <col min="3335" max="3335" width="12.42578125" style="113" customWidth="1"/>
    <col min="3336" max="3336" width="11.28515625" style="113" customWidth="1"/>
    <col min="3337" max="3337" width="12.42578125" style="113" customWidth="1"/>
    <col min="3338" max="3338" width="11.28515625" style="113" customWidth="1"/>
    <col min="3339" max="3339" width="12.42578125" style="113" customWidth="1"/>
    <col min="3340" max="3340" width="11.28515625" style="113" customWidth="1"/>
    <col min="3341" max="3341" width="12.42578125" style="113" customWidth="1"/>
    <col min="3342" max="3342" width="11.28515625" style="113" customWidth="1"/>
    <col min="3343" max="3343" width="14.140625" style="113" customWidth="1"/>
    <col min="3344" max="3344" width="10.28515625" style="113" customWidth="1"/>
    <col min="3345" max="3345" width="17.140625" style="113" customWidth="1"/>
    <col min="3346" max="3346" width="12" style="113" customWidth="1"/>
    <col min="3347" max="3347" width="14.140625" style="113" customWidth="1"/>
    <col min="3348" max="3348" width="10.28515625" style="113" customWidth="1"/>
    <col min="3349" max="3349" width="17.140625" style="113" customWidth="1"/>
    <col min="3350" max="3350" width="12" style="113" customWidth="1"/>
    <col min="3351" max="3351" width="10.7109375" style="113" customWidth="1"/>
    <col min="3352" max="3354" width="0" style="113" hidden="1" customWidth="1"/>
    <col min="3355" max="3582" width="9.140625" style="113"/>
    <col min="3583" max="3583" width="5.140625" style="113" customWidth="1"/>
    <col min="3584" max="3584" width="32.42578125" style="113" customWidth="1"/>
    <col min="3585" max="3587" width="10.28515625" style="113" customWidth="1"/>
    <col min="3588" max="3589" width="12.42578125" style="113" customWidth="1"/>
    <col min="3590" max="3590" width="11.28515625" style="113" customWidth="1"/>
    <col min="3591" max="3591" width="12.42578125" style="113" customWidth="1"/>
    <col min="3592" max="3592" width="11.28515625" style="113" customWidth="1"/>
    <col min="3593" max="3593" width="12.42578125" style="113" customWidth="1"/>
    <col min="3594" max="3594" width="11.28515625" style="113" customWidth="1"/>
    <col min="3595" max="3595" width="12.42578125" style="113" customWidth="1"/>
    <col min="3596" max="3596" width="11.28515625" style="113" customWidth="1"/>
    <col min="3597" max="3597" width="12.42578125" style="113" customWidth="1"/>
    <col min="3598" max="3598" width="11.28515625" style="113" customWidth="1"/>
    <col min="3599" max="3599" width="14.140625" style="113" customWidth="1"/>
    <col min="3600" max="3600" width="10.28515625" style="113" customWidth="1"/>
    <col min="3601" max="3601" width="17.140625" style="113" customWidth="1"/>
    <col min="3602" max="3602" width="12" style="113" customWidth="1"/>
    <col min="3603" max="3603" width="14.140625" style="113" customWidth="1"/>
    <col min="3604" max="3604" width="10.28515625" style="113" customWidth="1"/>
    <col min="3605" max="3605" width="17.140625" style="113" customWidth="1"/>
    <col min="3606" max="3606" width="12" style="113" customWidth="1"/>
    <col min="3607" max="3607" width="10.7109375" style="113" customWidth="1"/>
    <col min="3608" max="3610" width="0" style="113" hidden="1" customWidth="1"/>
    <col min="3611" max="3838" width="9.140625" style="113"/>
    <col min="3839" max="3839" width="5.140625" style="113" customWidth="1"/>
    <col min="3840" max="3840" width="32.42578125" style="113" customWidth="1"/>
    <col min="3841" max="3843" width="10.28515625" style="113" customWidth="1"/>
    <col min="3844" max="3845" width="12.42578125" style="113" customWidth="1"/>
    <col min="3846" max="3846" width="11.28515625" style="113" customWidth="1"/>
    <col min="3847" max="3847" width="12.42578125" style="113" customWidth="1"/>
    <col min="3848" max="3848" width="11.28515625" style="113" customWidth="1"/>
    <col min="3849" max="3849" width="12.42578125" style="113" customWidth="1"/>
    <col min="3850" max="3850" width="11.28515625" style="113" customWidth="1"/>
    <col min="3851" max="3851" width="12.42578125" style="113" customWidth="1"/>
    <col min="3852" max="3852" width="11.28515625" style="113" customWidth="1"/>
    <col min="3853" max="3853" width="12.42578125" style="113" customWidth="1"/>
    <col min="3854" max="3854" width="11.28515625" style="113" customWidth="1"/>
    <col min="3855" max="3855" width="14.140625" style="113" customWidth="1"/>
    <col min="3856" max="3856" width="10.28515625" style="113" customWidth="1"/>
    <col min="3857" max="3857" width="17.140625" style="113" customWidth="1"/>
    <col min="3858" max="3858" width="12" style="113" customWidth="1"/>
    <col min="3859" max="3859" width="14.140625" style="113" customWidth="1"/>
    <col min="3860" max="3860" width="10.28515625" style="113" customWidth="1"/>
    <col min="3861" max="3861" width="17.140625" style="113" customWidth="1"/>
    <col min="3862" max="3862" width="12" style="113" customWidth="1"/>
    <col min="3863" max="3863" width="10.7109375" style="113" customWidth="1"/>
    <col min="3864" max="3866" width="0" style="113" hidden="1" customWidth="1"/>
    <col min="3867" max="4094" width="9.140625" style="113"/>
    <col min="4095" max="4095" width="5.140625" style="113" customWidth="1"/>
    <col min="4096" max="4096" width="32.42578125" style="113" customWidth="1"/>
    <col min="4097" max="4099" width="10.28515625" style="113" customWidth="1"/>
    <col min="4100" max="4101" width="12.42578125" style="113" customWidth="1"/>
    <col min="4102" max="4102" width="11.28515625" style="113" customWidth="1"/>
    <col min="4103" max="4103" width="12.42578125" style="113" customWidth="1"/>
    <col min="4104" max="4104" width="11.28515625" style="113" customWidth="1"/>
    <col min="4105" max="4105" width="12.42578125" style="113" customWidth="1"/>
    <col min="4106" max="4106" width="11.28515625" style="113" customWidth="1"/>
    <col min="4107" max="4107" width="12.42578125" style="113" customWidth="1"/>
    <col min="4108" max="4108" width="11.28515625" style="113" customWidth="1"/>
    <col min="4109" max="4109" width="12.42578125" style="113" customWidth="1"/>
    <col min="4110" max="4110" width="11.28515625" style="113" customWidth="1"/>
    <col min="4111" max="4111" width="14.140625" style="113" customWidth="1"/>
    <col min="4112" max="4112" width="10.28515625" style="113" customWidth="1"/>
    <col min="4113" max="4113" width="17.140625" style="113" customWidth="1"/>
    <col min="4114" max="4114" width="12" style="113" customWidth="1"/>
    <col min="4115" max="4115" width="14.140625" style="113" customWidth="1"/>
    <col min="4116" max="4116" width="10.28515625" style="113" customWidth="1"/>
    <col min="4117" max="4117" width="17.140625" style="113" customWidth="1"/>
    <col min="4118" max="4118" width="12" style="113" customWidth="1"/>
    <col min="4119" max="4119" width="10.7109375" style="113" customWidth="1"/>
    <col min="4120" max="4122" width="0" style="113" hidden="1" customWidth="1"/>
    <col min="4123" max="4350" width="9.140625" style="113"/>
    <col min="4351" max="4351" width="5.140625" style="113" customWidth="1"/>
    <col min="4352" max="4352" width="32.42578125" style="113" customWidth="1"/>
    <col min="4353" max="4355" width="10.28515625" style="113" customWidth="1"/>
    <col min="4356" max="4357" width="12.42578125" style="113" customWidth="1"/>
    <col min="4358" max="4358" width="11.28515625" style="113" customWidth="1"/>
    <col min="4359" max="4359" width="12.42578125" style="113" customWidth="1"/>
    <col min="4360" max="4360" width="11.28515625" style="113" customWidth="1"/>
    <col min="4361" max="4361" width="12.42578125" style="113" customWidth="1"/>
    <col min="4362" max="4362" width="11.28515625" style="113" customWidth="1"/>
    <col min="4363" max="4363" width="12.42578125" style="113" customWidth="1"/>
    <col min="4364" max="4364" width="11.28515625" style="113" customWidth="1"/>
    <col min="4365" max="4365" width="12.42578125" style="113" customWidth="1"/>
    <col min="4366" max="4366" width="11.28515625" style="113" customWidth="1"/>
    <col min="4367" max="4367" width="14.140625" style="113" customWidth="1"/>
    <col min="4368" max="4368" width="10.28515625" style="113" customWidth="1"/>
    <col min="4369" max="4369" width="17.140625" style="113" customWidth="1"/>
    <col min="4370" max="4370" width="12" style="113" customWidth="1"/>
    <col min="4371" max="4371" width="14.140625" style="113" customWidth="1"/>
    <col min="4372" max="4372" width="10.28515625" style="113" customWidth="1"/>
    <col min="4373" max="4373" width="17.140625" style="113" customWidth="1"/>
    <col min="4374" max="4374" width="12" style="113" customWidth="1"/>
    <col min="4375" max="4375" width="10.7109375" style="113" customWidth="1"/>
    <col min="4376" max="4378" width="0" style="113" hidden="1" customWidth="1"/>
    <col min="4379" max="4606" width="9.140625" style="113"/>
    <col min="4607" max="4607" width="5.140625" style="113" customWidth="1"/>
    <col min="4608" max="4608" width="32.42578125" style="113" customWidth="1"/>
    <col min="4609" max="4611" width="10.28515625" style="113" customWidth="1"/>
    <col min="4612" max="4613" width="12.42578125" style="113" customWidth="1"/>
    <col min="4614" max="4614" width="11.28515625" style="113" customWidth="1"/>
    <col min="4615" max="4615" width="12.42578125" style="113" customWidth="1"/>
    <col min="4616" max="4616" width="11.28515625" style="113" customWidth="1"/>
    <col min="4617" max="4617" width="12.42578125" style="113" customWidth="1"/>
    <col min="4618" max="4618" width="11.28515625" style="113" customWidth="1"/>
    <col min="4619" max="4619" width="12.42578125" style="113" customWidth="1"/>
    <col min="4620" max="4620" width="11.28515625" style="113" customWidth="1"/>
    <col min="4621" max="4621" width="12.42578125" style="113" customWidth="1"/>
    <col min="4622" max="4622" width="11.28515625" style="113" customWidth="1"/>
    <col min="4623" max="4623" width="14.140625" style="113" customWidth="1"/>
    <col min="4624" max="4624" width="10.28515625" style="113" customWidth="1"/>
    <col min="4625" max="4625" width="17.140625" style="113" customWidth="1"/>
    <col min="4626" max="4626" width="12" style="113" customWidth="1"/>
    <col min="4627" max="4627" width="14.140625" style="113" customWidth="1"/>
    <col min="4628" max="4628" width="10.28515625" style="113" customWidth="1"/>
    <col min="4629" max="4629" width="17.140625" style="113" customWidth="1"/>
    <col min="4630" max="4630" width="12" style="113" customWidth="1"/>
    <col min="4631" max="4631" width="10.7109375" style="113" customWidth="1"/>
    <col min="4632" max="4634" width="0" style="113" hidden="1" customWidth="1"/>
    <col min="4635" max="4862" width="9.140625" style="113"/>
    <col min="4863" max="4863" width="5.140625" style="113" customWidth="1"/>
    <col min="4864" max="4864" width="32.42578125" style="113" customWidth="1"/>
    <col min="4865" max="4867" width="10.28515625" style="113" customWidth="1"/>
    <col min="4868" max="4869" width="12.42578125" style="113" customWidth="1"/>
    <col min="4870" max="4870" width="11.28515625" style="113" customWidth="1"/>
    <col min="4871" max="4871" width="12.42578125" style="113" customWidth="1"/>
    <col min="4872" max="4872" width="11.28515625" style="113" customWidth="1"/>
    <col min="4873" max="4873" width="12.42578125" style="113" customWidth="1"/>
    <col min="4874" max="4874" width="11.28515625" style="113" customWidth="1"/>
    <col min="4875" max="4875" width="12.42578125" style="113" customWidth="1"/>
    <col min="4876" max="4876" width="11.28515625" style="113" customWidth="1"/>
    <col min="4877" max="4877" width="12.42578125" style="113" customWidth="1"/>
    <col min="4878" max="4878" width="11.28515625" style="113" customWidth="1"/>
    <col min="4879" max="4879" width="14.140625" style="113" customWidth="1"/>
    <col min="4880" max="4880" width="10.28515625" style="113" customWidth="1"/>
    <col min="4881" max="4881" width="17.140625" style="113" customWidth="1"/>
    <col min="4882" max="4882" width="12" style="113" customWidth="1"/>
    <col min="4883" max="4883" width="14.140625" style="113" customWidth="1"/>
    <col min="4884" max="4884" width="10.28515625" style="113" customWidth="1"/>
    <col min="4885" max="4885" width="17.140625" style="113" customWidth="1"/>
    <col min="4886" max="4886" width="12" style="113" customWidth="1"/>
    <col min="4887" max="4887" width="10.7109375" style="113" customWidth="1"/>
    <col min="4888" max="4890" width="0" style="113" hidden="1" customWidth="1"/>
    <col min="4891" max="5118" width="9.140625" style="113"/>
    <col min="5119" max="5119" width="5.140625" style="113" customWidth="1"/>
    <col min="5120" max="5120" width="32.42578125" style="113" customWidth="1"/>
    <col min="5121" max="5123" width="10.28515625" style="113" customWidth="1"/>
    <col min="5124" max="5125" width="12.42578125" style="113" customWidth="1"/>
    <col min="5126" max="5126" width="11.28515625" style="113" customWidth="1"/>
    <col min="5127" max="5127" width="12.42578125" style="113" customWidth="1"/>
    <col min="5128" max="5128" width="11.28515625" style="113" customWidth="1"/>
    <col min="5129" max="5129" width="12.42578125" style="113" customWidth="1"/>
    <col min="5130" max="5130" width="11.28515625" style="113" customWidth="1"/>
    <col min="5131" max="5131" width="12.42578125" style="113" customWidth="1"/>
    <col min="5132" max="5132" width="11.28515625" style="113" customWidth="1"/>
    <col min="5133" max="5133" width="12.42578125" style="113" customWidth="1"/>
    <col min="5134" max="5134" width="11.28515625" style="113" customWidth="1"/>
    <col min="5135" max="5135" width="14.140625" style="113" customWidth="1"/>
    <col min="5136" max="5136" width="10.28515625" style="113" customWidth="1"/>
    <col min="5137" max="5137" width="17.140625" style="113" customWidth="1"/>
    <col min="5138" max="5138" width="12" style="113" customWidth="1"/>
    <col min="5139" max="5139" width="14.140625" style="113" customWidth="1"/>
    <col min="5140" max="5140" width="10.28515625" style="113" customWidth="1"/>
    <col min="5141" max="5141" width="17.140625" style="113" customWidth="1"/>
    <col min="5142" max="5142" width="12" style="113" customWidth="1"/>
    <col min="5143" max="5143" width="10.7109375" style="113" customWidth="1"/>
    <col min="5144" max="5146" width="0" style="113" hidden="1" customWidth="1"/>
    <col min="5147" max="5374" width="9.140625" style="113"/>
    <col min="5375" max="5375" width="5.140625" style="113" customWidth="1"/>
    <col min="5376" max="5376" width="32.42578125" style="113" customWidth="1"/>
    <col min="5377" max="5379" width="10.28515625" style="113" customWidth="1"/>
    <col min="5380" max="5381" width="12.42578125" style="113" customWidth="1"/>
    <col min="5382" max="5382" width="11.28515625" style="113" customWidth="1"/>
    <col min="5383" max="5383" width="12.42578125" style="113" customWidth="1"/>
    <col min="5384" max="5384" width="11.28515625" style="113" customWidth="1"/>
    <col min="5385" max="5385" width="12.42578125" style="113" customWidth="1"/>
    <col min="5386" max="5386" width="11.28515625" style="113" customWidth="1"/>
    <col min="5387" max="5387" width="12.42578125" style="113" customWidth="1"/>
    <col min="5388" max="5388" width="11.28515625" style="113" customWidth="1"/>
    <col min="5389" max="5389" width="12.42578125" style="113" customWidth="1"/>
    <col min="5390" max="5390" width="11.28515625" style="113" customWidth="1"/>
    <col min="5391" max="5391" width="14.140625" style="113" customWidth="1"/>
    <col min="5392" max="5392" width="10.28515625" style="113" customWidth="1"/>
    <col min="5393" max="5393" width="17.140625" style="113" customWidth="1"/>
    <col min="5394" max="5394" width="12" style="113" customWidth="1"/>
    <col min="5395" max="5395" width="14.140625" style="113" customWidth="1"/>
    <col min="5396" max="5396" width="10.28515625" style="113" customWidth="1"/>
    <col min="5397" max="5397" width="17.140625" style="113" customWidth="1"/>
    <col min="5398" max="5398" width="12" style="113" customWidth="1"/>
    <col min="5399" max="5399" width="10.7109375" style="113" customWidth="1"/>
    <col min="5400" max="5402" width="0" style="113" hidden="1" customWidth="1"/>
    <col min="5403" max="5630" width="9.140625" style="113"/>
    <col min="5631" max="5631" width="5.140625" style="113" customWidth="1"/>
    <col min="5632" max="5632" width="32.42578125" style="113" customWidth="1"/>
    <col min="5633" max="5635" width="10.28515625" style="113" customWidth="1"/>
    <col min="5636" max="5637" width="12.42578125" style="113" customWidth="1"/>
    <col min="5638" max="5638" width="11.28515625" style="113" customWidth="1"/>
    <col min="5639" max="5639" width="12.42578125" style="113" customWidth="1"/>
    <col min="5640" max="5640" width="11.28515625" style="113" customWidth="1"/>
    <col min="5641" max="5641" width="12.42578125" style="113" customWidth="1"/>
    <col min="5642" max="5642" width="11.28515625" style="113" customWidth="1"/>
    <col min="5643" max="5643" width="12.42578125" style="113" customWidth="1"/>
    <col min="5644" max="5644" width="11.28515625" style="113" customWidth="1"/>
    <col min="5645" max="5645" width="12.42578125" style="113" customWidth="1"/>
    <col min="5646" max="5646" width="11.28515625" style="113" customWidth="1"/>
    <col min="5647" max="5647" width="14.140625" style="113" customWidth="1"/>
    <col min="5648" max="5648" width="10.28515625" style="113" customWidth="1"/>
    <col min="5649" max="5649" width="17.140625" style="113" customWidth="1"/>
    <col min="5650" max="5650" width="12" style="113" customWidth="1"/>
    <col min="5651" max="5651" width="14.140625" style="113" customWidth="1"/>
    <col min="5652" max="5652" width="10.28515625" style="113" customWidth="1"/>
    <col min="5653" max="5653" width="17.140625" style="113" customWidth="1"/>
    <col min="5654" max="5654" width="12" style="113" customWidth="1"/>
    <col min="5655" max="5655" width="10.7109375" style="113" customWidth="1"/>
    <col min="5656" max="5658" width="0" style="113" hidden="1" customWidth="1"/>
    <col min="5659" max="5886" width="9.140625" style="113"/>
    <col min="5887" max="5887" width="5.140625" style="113" customWidth="1"/>
    <col min="5888" max="5888" width="32.42578125" style="113" customWidth="1"/>
    <col min="5889" max="5891" width="10.28515625" style="113" customWidth="1"/>
    <col min="5892" max="5893" width="12.42578125" style="113" customWidth="1"/>
    <col min="5894" max="5894" width="11.28515625" style="113" customWidth="1"/>
    <col min="5895" max="5895" width="12.42578125" style="113" customWidth="1"/>
    <col min="5896" max="5896" width="11.28515625" style="113" customWidth="1"/>
    <col min="5897" max="5897" width="12.42578125" style="113" customWidth="1"/>
    <col min="5898" max="5898" width="11.28515625" style="113" customWidth="1"/>
    <col min="5899" max="5899" width="12.42578125" style="113" customWidth="1"/>
    <col min="5900" max="5900" width="11.28515625" style="113" customWidth="1"/>
    <col min="5901" max="5901" width="12.42578125" style="113" customWidth="1"/>
    <col min="5902" max="5902" width="11.28515625" style="113" customWidth="1"/>
    <col min="5903" max="5903" width="14.140625" style="113" customWidth="1"/>
    <col min="5904" max="5904" width="10.28515625" style="113" customWidth="1"/>
    <col min="5905" max="5905" width="17.140625" style="113" customWidth="1"/>
    <col min="5906" max="5906" width="12" style="113" customWidth="1"/>
    <col min="5907" max="5907" width="14.140625" style="113" customWidth="1"/>
    <col min="5908" max="5908" width="10.28515625" style="113" customWidth="1"/>
    <col min="5909" max="5909" width="17.140625" style="113" customWidth="1"/>
    <col min="5910" max="5910" width="12" style="113" customWidth="1"/>
    <col min="5911" max="5911" width="10.7109375" style="113" customWidth="1"/>
    <col min="5912" max="5914" width="0" style="113" hidden="1" customWidth="1"/>
    <col min="5915" max="6142" width="9.140625" style="113"/>
    <col min="6143" max="6143" width="5.140625" style="113" customWidth="1"/>
    <col min="6144" max="6144" width="32.42578125" style="113" customWidth="1"/>
    <col min="6145" max="6147" width="10.28515625" style="113" customWidth="1"/>
    <col min="6148" max="6149" width="12.42578125" style="113" customWidth="1"/>
    <col min="6150" max="6150" width="11.28515625" style="113" customWidth="1"/>
    <col min="6151" max="6151" width="12.42578125" style="113" customWidth="1"/>
    <col min="6152" max="6152" width="11.28515625" style="113" customWidth="1"/>
    <col min="6153" max="6153" width="12.42578125" style="113" customWidth="1"/>
    <col min="6154" max="6154" width="11.28515625" style="113" customWidth="1"/>
    <col min="6155" max="6155" width="12.42578125" style="113" customWidth="1"/>
    <col min="6156" max="6156" width="11.28515625" style="113" customWidth="1"/>
    <col min="6157" max="6157" width="12.42578125" style="113" customWidth="1"/>
    <col min="6158" max="6158" width="11.28515625" style="113" customWidth="1"/>
    <col min="6159" max="6159" width="14.140625" style="113" customWidth="1"/>
    <col min="6160" max="6160" width="10.28515625" style="113" customWidth="1"/>
    <col min="6161" max="6161" width="17.140625" style="113" customWidth="1"/>
    <col min="6162" max="6162" width="12" style="113" customWidth="1"/>
    <col min="6163" max="6163" width="14.140625" style="113" customWidth="1"/>
    <col min="6164" max="6164" width="10.28515625" style="113" customWidth="1"/>
    <col min="6165" max="6165" width="17.140625" style="113" customWidth="1"/>
    <col min="6166" max="6166" width="12" style="113" customWidth="1"/>
    <col min="6167" max="6167" width="10.7109375" style="113" customWidth="1"/>
    <col min="6168" max="6170" width="0" style="113" hidden="1" customWidth="1"/>
    <col min="6171" max="6398" width="9.140625" style="113"/>
    <col min="6399" max="6399" width="5.140625" style="113" customWidth="1"/>
    <col min="6400" max="6400" width="32.42578125" style="113" customWidth="1"/>
    <col min="6401" max="6403" width="10.28515625" style="113" customWidth="1"/>
    <col min="6404" max="6405" width="12.42578125" style="113" customWidth="1"/>
    <col min="6406" max="6406" width="11.28515625" style="113" customWidth="1"/>
    <col min="6407" max="6407" width="12.42578125" style="113" customWidth="1"/>
    <col min="6408" max="6408" width="11.28515625" style="113" customWidth="1"/>
    <col min="6409" max="6409" width="12.42578125" style="113" customWidth="1"/>
    <col min="6410" max="6410" width="11.28515625" style="113" customWidth="1"/>
    <col min="6411" max="6411" width="12.42578125" style="113" customWidth="1"/>
    <col min="6412" max="6412" width="11.28515625" style="113" customWidth="1"/>
    <col min="6413" max="6413" width="12.42578125" style="113" customWidth="1"/>
    <col min="6414" max="6414" width="11.28515625" style="113" customWidth="1"/>
    <col min="6415" max="6415" width="14.140625" style="113" customWidth="1"/>
    <col min="6416" max="6416" width="10.28515625" style="113" customWidth="1"/>
    <col min="6417" max="6417" width="17.140625" style="113" customWidth="1"/>
    <col min="6418" max="6418" width="12" style="113" customWidth="1"/>
    <col min="6419" max="6419" width="14.140625" style="113" customWidth="1"/>
    <col min="6420" max="6420" width="10.28515625" style="113" customWidth="1"/>
    <col min="6421" max="6421" width="17.140625" style="113" customWidth="1"/>
    <col min="6422" max="6422" width="12" style="113" customWidth="1"/>
    <col min="6423" max="6423" width="10.7109375" style="113" customWidth="1"/>
    <col min="6424" max="6426" width="0" style="113" hidden="1" customWidth="1"/>
    <col min="6427" max="6654" width="9.140625" style="113"/>
    <col min="6655" max="6655" width="5.140625" style="113" customWidth="1"/>
    <col min="6656" max="6656" width="32.42578125" style="113" customWidth="1"/>
    <col min="6657" max="6659" width="10.28515625" style="113" customWidth="1"/>
    <col min="6660" max="6661" width="12.42578125" style="113" customWidth="1"/>
    <col min="6662" max="6662" width="11.28515625" style="113" customWidth="1"/>
    <col min="6663" max="6663" width="12.42578125" style="113" customWidth="1"/>
    <col min="6664" max="6664" width="11.28515625" style="113" customWidth="1"/>
    <col min="6665" max="6665" width="12.42578125" style="113" customWidth="1"/>
    <col min="6666" max="6666" width="11.28515625" style="113" customWidth="1"/>
    <col min="6667" max="6667" width="12.42578125" style="113" customWidth="1"/>
    <col min="6668" max="6668" width="11.28515625" style="113" customWidth="1"/>
    <col min="6669" max="6669" width="12.42578125" style="113" customWidth="1"/>
    <col min="6670" max="6670" width="11.28515625" style="113" customWidth="1"/>
    <col min="6671" max="6671" width="14.140625" style="113" customWidth="1"/>
    <col min="6672" max="6672" width="10.28515625" style="113" customWidth="1"/>
    <col min="6673" max="6673" width="17.140625" style="113" customWidth="1"/>
    <col min="6674" max="6674" width="12" style="113" customWidth="1"/>
    <col min="6675" max="6675" width="14.140625" style="113" customWidth="1"/>
    <col min="6676" max="6676" width="10.28515625" style="113" customWidth="1"/>
    <col min="6677" max="6677" width="17.140625" style="113" customWidth="1"/>
    <col min="6678" max="6678" width="12" style="113" customWidth="1"/>
    <col min="6679" max="6679" width="10.7109375" style="113" customWidth="1"/>
    <col min="6680" max="6682" width="0" style="113" hidden="1" customWidth="1"/>
    <col min="6683" max="6910" width="9.140625" style="113"/>
    <col min="6911" max="6911" width="5.140625" style="113" customWidth="1"/>
    <col min="6912" max="6912" width="32.42578125" style="113" customWidth="1"/>
    <col min="6913" max="6915" width="10.28515625" style="113" customWidth="1"/>
    <col min="6916" max="6917" width="12.42578125" style="113" customWidth="1"/>
    <col min="6918" max="6918" width="11.28515625" style="113" customWidth="1"/>
    <col min="6919" max="6919" width="12.42578125" style="113" customWidth="1"/>
    <col min="6920" max="6920" width="11.28515625" style="113" customWidth="1"/>
    <col min="6921" max="6921" width="12.42578125" style="113" customWidth="1"/>
    <col min="6922" max="6922" width="11.28515625" style="113" customWidth="1"/>
    <col min="6923" max="6923" width="12.42578125" style="113" customWidth="1"/>
    <col min="6924" max="6924" width="11.28515625" style="113" customWidth="1"/>
    <col min="6925" max="6925" width="12.42578125" style="113" customWidth="1"/>
    <col min="6926" max="6926" width="11.28515625" style="113" customWidth="1"/>
    <col min="6927" max="6927" width="14.140625" style="113" customWidth="1"/>
    <col min="6928" max="6928" width="10.28515625" style="113" customWidth="1"/>
    <col min="6929" max="6929" width="17.140625" style="113" customWidth="1"/>
    <col min="6930" max="6930" width="12" style="113" customWidth="1"/>
    <col min="6931" max="6931" width="14.140625" style="113" customWidth="1"/>
    <col min="6932" max="6932" width="10.28515625" style="113" customWidth="1"/>
    <col min="6933" max="6933" width="17.140625" style="113" customWidth="1"/>
    <col min="6934" max="6934" width="12" style="113" customWidth="1"/>
    <col min="6935" max="6935" width="10.7109375" style="113" customWidth="1"/>
    <col min="6936" max="6938" width="0" style="113" hidden="1" customWidth="1"/>
    <col min="6939" max="7166" width="9.140625" style="113"/>
    <col min="7167" max="7167" width="5.140625" style="113" customWidth="1"/>
    <col min="7168" max="7168" width="32.42578125" style="113" customWidth="1"/>
    <col min="7169" max="7171" width="10.28515625" style="113" customWidth="1"/>
    <col min="7172" max="7173" width="12.42578125" style="113" customWidth="1"/>
    <col min="7174" max="7174" width="11.28515625" style="113" customWidth="1"/>
    <col min="7175" max="7175" width="12.42578125" style="113" customWidth="1"/>
    <col min="7176" max="7176" width="11.28515625" style="113" customWidth="1"/>
    <col min="7177" max="7177" width="12.42578125" style="113" customWidth="1"/>
    <col min="7178" max="7178" width="11.28515625" style="113" customWidth="1"/>
    <col min="7179" max="7179" width="12.42578125" style="113" customWidth="1"/>
    <col min="7180" max="7180" width="11.28515625" style="113" customWidth="1"/>
    <col min="7181" max="7181" width="12.42578125" style="113" customWidth="1"/>
    <col min="7182" max="7182" width="11.28515625" style="113" customWidth="1"/>
    <col min="7183" max="7183" width="14.140625" style="113" customWidth="1"/>
    <col min="7184" max="7184" width="10.28515625" style="113" customWidth="1"/>
    <col min="7185" max="7185" width="17.140625" style="113" customWidth="1"/>
    <col min="7186" max="7186" width="12" style="113" customWidth="1"/>
    <col min="7187" max="7187" width="14.140625" style="113" customWidth="1"/>
    <col min="7188" max="7188" width="10.28515625" style="113" customWidth="1"/>
    <col min="7189" max="7189" width="17.140625" style="113" customWidth="1"/>
    <col min="7190" max="7190" width="12" style="113" customWidth="1"/>
    <col min="7191" max="7191" width="10.7109375" style="113" customWidth="1"/>
    <col min="7192" max="7194" width="0" style="113" hidden="1" customWidth="1"/>
    <col min="7195" max="7422" width="9.140625" style="113"/>
    <col min="7423" max="7423" width="5.140625" style="113" customWidth="1"/>
    <col min="7424" max="7424" width="32.42578125" style="113" customWidth="1"/>
    <col min="7425" max="7427" width="10.28515625" style="113" customWidth="1"/>
    <col min="7428" max="7429" width="12.42578125" style="113" customWidth="1"/>
    <col min="7430" max="7430" width="11.28515625" style="113" customWidth="1"/>
    <col min="7431" max="7431" width="12.42578125" style="113" customWidth="1"/>
    <col min="7432" max="7432" width="11.28515625" style="113" customWidth="1"/>
    <col min="7433" max="7433" width="12.42578125" style="113" customWidth="1"/>
    <col min="7434" max="7434" width="11.28515625" style="113" customWidth="1"/>
    <col min="7435" max="7435" width="12.42578125" style="113" customWidth="1"/>
    <col min="7436" max="7436" width="11.28515625" style="113" customWidth="1"/>
    <col min="7437" max="7437" width="12.42578125" style="113" customWidth="1"/>
    <col min="7438" max="7438" width="11.28515625" style="113" customWidth="1"/>
    <col min="7439" max="7439" width="14.140625" style="113" customWidth="1"/>
    <col min="7440" max="7440" width="10.28515625" style="113" customWidth="1"/>
    <col min="7441" max="7441" width="17.140625" style="113" customWidth="1"/>
    <col min="7442" max="7442" width="12" style="113" customWidth="1"/>
    <col min="7443" max="7443" width="14.140625" style="113" customWidth="1"/>
    <col min="7444" max="7444" width="10.28515625" style="113" customWidth="1"/>
    <col min="7445" max="7445" width="17.140625" style="113" customWidth="1"/>
    <col min="7446" max="7446" width="12" style="113" customWidth="1"/>
    <col min="7447" max="7447" width="10.7109375" style="113" customWidth="1"/>
    <col min="7448" max="7450" width="0" style="113" hidden="1" customWidth="1"/>
    <col min="7451" max="7678" width="9.140625" style="113"/>
    <col min="7679" max="7679" width="5.140625" style="113" customWidth="1"/>
    <col min="7680" max="7680" width="32.42578125" style="113" customWidth="1"/>
    <col min="7681" max="7683" width="10.28515625" style="113" customWidth="1"/>
    <col min="7684" max="7685" width="12.42578125" style="113" customWidth="1"/>
    <col min="7686" max="7686" width="11.28515625" style="113" customWidth="1"/>
    <col min="7687" max="7687" width="12.42578125" style="113" customWidth="1"/>
    <col min="7688" max="7688" width="11.28515625" style="113" customWidth="1"/>
    <col min="7689" max="7689" width="12.42578125" style="113" customWidth="1"/>
    <col min="7690" max="7690" width="11.28515625" style="113" customWidth="1"/>
    <col min="7691" max="7691" width="12.42578125" style="113" customWidth="1"/>
    <col min="7692" max="7692" width="11.28515625" style="113" customWidth="1"/>
    <col min="7693" max="7693" width="12.42578125" style="113" customWidth="1"/>
    <col min="7694" max="7694" width="11.28515625" style="113" customWidth="1"/>
    <col min="7695" max="7695" width="14.140625" style="113" customWidth="1"/>
    <col min="7696" max="7696" width="10.28515625" style="113" customWidth="1"/>
    <col min="7697" max="7697" width="17.140625" style="113" customWidth="1"/>
    <col min="7698" max="7698" width="12" style="113" customWidth="1"/>
    <col min="7699" max="7699" width="14.140625" style="113" customWidth="1"/>
    <col min="7700" max="7700" width="10.28515625" style="113" customWidth="1"/>
    <col min="7701" max="7701" width="17.140625" style="113" customWidth="1"/>
    <col min="7702" max="7702" width="12" style="113" customWidth="1"/>
    <col min="7703" max="7703" width="10.7109375" style="113" customWidth="1"/>
    <col min="7704" max="7706" width="0" style="113" hidden="1" customWidth="1"/>
    <col min="7707" max="7934" width="9.140625" style="113"/>
    <col min="7935" max="7935" width="5.140625" style="113" customWidth="1"/>
    <col min="7936" max="7936" width="32.42578125" style="113" customWidth="1"/>
    <col min="7937" max="7939" width="10.28515625" style="113" customWidth="1"/>
    <col min="7940" max="7941" width="12.42578125" style="113" customWidth="1"/>
    <col min="7942" max="7942" width="11.28515625" style="113" customWidth="1"/>
    <col min="7943" max="7943" width="12.42578125" style="113" customWidth="1"/>
    <col min="7944" max="7944" width="11.28515625" style="113" customWidth="1"/>
    <col min="7945" max="7945" width="12.42578125" style="113" customWidth="1"/>
    <col min="7946" max="7946" width="11.28515625" style="113" customWidth="1"/>
    <col min="7947" max="7947" width="12.42578125" style="113" customWidth="1"/>
    <col min="7948" max="7948" width="11.28515625" style="113" customWidth="1"/>
    <col min="7949" max="7949" width="12.42578125" style="113" customWidth="1"/>
    <col min="7950" max="7950" width="11.28515625" style="113" customWidth="1"/>
    <col min="7951" max="7951" width="14.140625" style="113" customWidth="1"/>
    <col min="7952" max="7952" width="10.28515625" style="113" customWidth="1"/>
    <col min="7953" max="7953" width="17.140625" style="113" customWidth="1"/>
    <col min="7954" max="7954" width="12" style="113" customWidth="1"/>
    <col min="7955" max="7955" width="14.140625" style="113" customWidth="1"/>
    <col min="7956" max="7956" width="10.28515625" style="113" customWidth="1"/>
    <col min="7957" max="7957" width="17.140625" style="113" customWidth="1"/>
    <col min="7958" max="7958" width="12" style="113" customWidth="1"/>
    <col min="7959" max="7959" width="10.7109375" style="113" customWidth="1"/>
    <col min="7960" max="7962" width="0" style="113" hidden="1" customWidth="1"/>
    <col min="7963" max="8190" width="9.140625" style="113"/>
    <col min="8191" max="8191" width="5.140625" style="113" customWidth="1"/>
    <col min="8192" max="8192" width="32.42578125" style="113" customWidth="1"/>
    <col min="8193" max="8195" width="10.28515625" style="113" customWidth="1"/>
    <col min="8196" max="8197" width="12.42578125" style="113" customWidth="1"/>
    <col min="8198" max="8198" width="11.28515625" style="113" customWidth="1"/>
    <col min="8199" max="8199" width="12.42578125" style="113" customWidth="1"/>
    <col min="8200" max="8200" width="11.28515625" style="113" customWidth="1"/>
    <col min="8201" max="8201" width="12.42578125" style="113" customWidth="1"/>
    <col min="8202" max="8202" width="11.28515625" style="113" customWidth="1"/>
    <col min="8203" max="8203" width="12.42578125" style="113" customWidth="1"/>
    <col min="8204" max="8204" width="11.28515625" style="113" customWidth="1"/>
    <col min="8205" max="8205" width="12.42578125" style="113" customWidth="1"/>
    <col min="8206" max="8206" width="11.28515625" style="113" customWidth="1"/>
    <col min="8207" max="8207" width="14.140625" style="113" customWidth="1"/>
    <col min="8208" max="8208" width="10.28515625" style="113" customWidth="1"/>
    <col min="8209" max="8209" width="17.140625" style="113" customWidth="1"/>
    <col min="8210" max="8210" width="12" style="113" customWidth="1"/>
    <col min="8211" max="8211" width="14.140625" style="113" customWidth="1"/>
    <col min="8212" max="8212" width="10.28515625" style="113" customWidth="1"/>
    <col min="8213" max="8213" width="17.140625" style="113" customWidth="1"/>
    <col min="8214" max="8214" width="12" style="113" customWidth="1"/>
    <col min="8215" max="8215" width="10.7109375" style="113" customWidth="1"/>
    <col min="8216" max="8218" width="0" style="113" hidden="1" customWidth="1"/>
    <col min="8219" max="8446" width="9.140625" style="113"/>
    <col min="8447" max="8447" width="5.140625" style="113" customWidth="1"/>
    <col min="8448" max="8448" width="32.42578125" style="113" customWidth="1"/>
    <col min="8449" max="8451" width="10.28515625" style="113" customWidth="1"/>
    <col min="8452" max="8453" width="12.42578125" style="113" customWidth="1"/>
    <col min="8454" max="8454" width="11.28515625" style="113" customWidth="1"/>
    <col min="8455" max="8455" width="12.42578125" style="113" customWidth="1"/>
    <col min="8456" max="8456" width="11.28515625" style="113" customWidth="1"/>
    <col min="8457" max="8457" width="12.42578125" style="113" customWidth="1"/>
    <col min="8458" max="8458" width="11.28515625" style="113" customWidth="1"/>
    <col min="8459" max="8459" width="12.42578125" style="113" customWidth="1"/>
    <col min="8460" max="8460" width="11.28515625" style="113" customWidth="1"/>
    <col min="8461" max="8461" width="12.42578125" style="113" customWidth="1"/>
    <col min="8462" max="8462" width="11.28515625" style="113" customWidth="1"/>
    <col min="8463" max="8463" width="14.140625" style="113" customWidth="1"/>
    <col min="8464" max="8464" width="10.28515625" style="113" customWidth="1"/>
    <col min="8465" max="8465" width="17.140625" style="113" customWidth="1"/>
    <col min="8466" max="8466" width="12" style="113" customWidth="1"/>
    <col min="8467" max="8467" width="14.140625" style="113" customWidth="1"/>
    <col min="8468" max="8468" width="10.28515625" style="113" customWidth="1"/>
    <col min="8469" max="8469" width="17.140625" style="113" customWidth="1"/>
    <col min="8470" max="8470" width="12" style="113" customWidth="1"/>
    <col min="8471" max="8471" width="10.7109375" style="113" customWidth="1"/>
    <col min="8472" max="8474" width="0" style="113" hidden="1" customWidth="1"/>
    <col min="8475" max="8702" width="9.140625" style="113"/>
    <col min="8703" max="8703" width="5.140625" style="113" customWidth="1"/>
    <col min="8704" max="8704" width="32.42578125" style="113" customWidth="1"/>
    <col min="8705" max="8707" width="10.28515625" style="113" customWidth="1"/>
    <col min="8708" max="8709" width="12.42578125" style="113" customWidth="1"/>
    <col min="8710" max="8710" width="11.28515625" style="113" customWidth="1"/>
    <col min="8711" max="8711" width="12.42578125" style="113" customWidth="1"/>
    <col min="8712" max="8712" width="11.28515625" style="113" customWidth="1"/>
    <col min="8713" max="8713" width="12.42578125" style="113" customWidth="1"/>
    <col min="8714" max="8714" width="11.28515625" style="113" customWidth="1"/>
    <col min="8715" max="8715" width="12.42578125" style="113" customWidth="1"/>
    <col min="8716" max="8716" width="11.28515625" style="113" customWidth="1"/>
    <col min="8717" max="8717" width="12.42578125" style="113" customWidth="1"/>
    <col min="8718" max="8718" width="11.28515625" style="113" customWidth="1"/>
    <col min="8719" max="8719" width="14.140625" style="113" customWidth="1"/>
    <col min="8720" max="8720" width="10.28515625" style="113" customWidth="1"/>
    <col min="8721" max="8721" width="17.140625" style="113" customWidth="1"/>
    <col min="8722" max="8722" width="12" style="113" customWidth="1"/>
    <col min="8723" max="8723" width="14.140625" style="113" customWidth="1"/>
    <col min="8724" max="8724" width="10.28515625" style="113" customWidth="1"/>
    <col min="8725" max="8725" width="17.140625" style="113" customWidth="1"/>
    <col min="8726" max="8726" width="12" style="113" customWidth="1"/>
    <col min="8727" max="8727" width="10.7109375" style="113" customWidth="1"/>
    <col min="8728" max="8730" width="0" style="113" hidden="1" customWidth="1"/>
    <col min="8731" max="8958" width="9.140625" style="113"/>
    <col min="8959" max="8959" width="5.140625" style="113" customWidth="1"/>
    <col min="8960" max="8960" width="32.42578125" style="113" customWidth="1"/>
    <col min="8961" max="8963" width="10.28515625" style="113" customWidth="1"/>
    <col min="8964" max="8965" width="12.42578125" style="113" customWidth="1"/>
    <col min="8966" max="8966" width="11.28515625" style="113" customWidth="1"/>
    <col min="8967" max="8967" width="12.42578125" style="113" customWidth="1"/>
    <col min="8968" max="8968" width="11.28515625" style="113" customWidth="1"/>
    <col min="8969" max="8969" width="12.42578125" style="113" customWidth="1"/>
    <col min="8970" max="8970" width="11.28515625" style="113" customWidth="1"/>
    <col min="8971" max="8971" width="12.42578125" style="113" customWidth="1"/>
    <col min="8972" max="8972" width="11.28515625" style="113" customWidth="1"/>
    <col min="8973" max="8973" width="12.42578125" style="113" customWidth="1"/>
    <col min="8974" max="8974" width="11.28515625" style="113" customWidth="1"/>
    <col min="8975" max="8975" width="14.140625" style="113" customWidth="1"/>
    <col min="8976" max="8976" width="10.28515625" style="113" customWidth="1"/>
    <col min="8977" max="8977" width="17.140625" style="113" customWidth="1"/>
    <col min="8978" max="8978" width="12" style="113" customWidth="1"/>
    <col min="8979" max="8979" width="14.140625" style="113" customWidth="1"/>
    <col min="8980" max="8980" width="10.28515625" style="113" customWidth="1"/>
    <col min="8981" max="8981" width="17.140625" style="113" customWidth="1"/>
    <col min="8982" max="8982" width="12" style="113" customWidth="1"/>
    <col min="8983" max="8983" width="10.7109375" style="113" customWidth="1"/>
    <col min="8984" max="8986" width="0" style="113" hidden="1" customWidth="1"/>
    <col min="8987" max="9214" width="9.140625" style="113"/>
    <col min="9215" max="9215" width="5.140625" style="113" customWidth="1"/>
    <col min="9216" max="9216" width="32.42578125" style="113" customWidth="1"/>
    <col min="9217" max="9219" width="10.28515625" style="113" customWidth="1"/>
    <col min="9220" max="9221" width="12.42578125" style="113" customWidth="1"/>
    <col min="9222" max="9222" width="11.28515625" style="113" customWidth="1"/>
    <col min="9223" max="9223" width="12.42578125" style="113" customWidth="1"/>
    <col min="9224" max="9224" width="11.28515625" style="113" customWidth="1"/>
    <col min="9225" max="9225" width="12.42578125" style="113" customWidth="1"/>
    <col min="9226" max="9226" width="11.28515625" style="113" customWidth="1"/>
    <col min="9227" max="9227" width="12.42578125" style="113" customWidth="1"/>
    <col min="9228" max="9228" width="11.28515625" style="113" customWidth="1"/>
    <col min="9229" max="9229" width="12.42578125" style="113" customWidth="1"/>
    <col min="9230" max="9230" width="11.28515625" style="113" customWidth="1"/>
    <col min="9231" max="9231" width="14.140625" style="113" customWidth="1"/>
    <col min="9232" max="9232" width="10.28515625" style="113" customWidth="1"/>
    <col min="9233" max="9233" width="17.140625" style="113" customWidth="1"/>
    <col min="9234" max="9234" width="12" style="113" customWidth="1"/>
    <col min="9235" max="9235" width="14.140625" style="113" customWidth="1"/>
    <col min="9236" max="9236" width="10.28515625" style="113" customWidth="1"/>
    <col min="9237" max="9237" width="17.140625" style="113" customWidth="1"/>
    <col min="9238" max="9238" width="12" style="113" customWidth="1"/>
    <col min="9239" max="9239" width="10.7109375" style="113" customWidth="1"/>
    <col min="9240" max="9242" width="0" style="113" hidden="1" customWidth="1"/>
    <col min="9243" max="9470" width="9.140625" style="113"/>
    <col min="9471" max="9471" width="5.140625" style="113" customWidth="1"/>
    <col min="9472" max="9472" width="32.42578125" style="113" customWidth="1"/>
    <col min="9473" max="9475" width="10.28515625" style="113" customWidth="1"/>
    <col min="9476" max="9477" width="12.42578125" style="113" customWidth="1"/>
    <col min="9478" max="9478" width="11.28515625" style="113" customWidth="1"/>
    <col min="9479" max="9479" width="12.42578125" style="113" customWidth="1"/>
    <col min="9480" max="9480" width="11.28515625" style="113" customWidth="1"/>
    <col min="9481" max="9481" width="12.42578125" style="113" customWidth="1"/>
    <col min="9482" max="9482" width="11.28515625" style="113" customWidth="1"/>
    <col min="9483" max="9483" width="12.42578125" style="113" customWidth="1"/>
    <col min="9484" max="9484" width="11.28515625" style="113" customWidth="1"/>
    <col min="9485" max="9485" width="12.42578125" style="113" customWidth="1"/>
    <col min="9486" max="9486" width="11.28515625" style="113" customWidth="1"/>
    <col min="9487" max="9487" width="14.140625" style="113" customWidth="1"/>
    <col min="9488" max="9488" width="10.28515625" style="113" customWidth="1"/>
    <col min="9489" max="9489" width="17.140625" style="113" customWidth="1"/>
    <col min="9490" max="9490" width="12" style="113" customWidth="1"/>
    <col min="9491" max="9491" width="14.140625" style="113" customWidth="1"/>
    <col min="9492" max="9492" width="10.28515625" style="113" customWidth="1"/>
    <col min="9493" max="9493" width="17.140625" style="113" customWidth="1"/>
    <col min="9494" max="9494" width="12" style="113" customWidth="1"/>
    <col min="9495" max="9495" width="10.7109375" style="113" customWidth="1"/>
    <col min="9496" max="9498" width="0" style="113" hidden="1" customWidth="1"/>
    <col min="9499" max="9726" width="9.140625" style="113"/>
    <col min="9727" max="9727" width="5.140625" style="113" customWidth="1"/>
    <col min="9728" max="9728" width="32.42578125" style="113" customWidth="1"/>
    <col min="9729" max="9731" width="10.28515625" style="113" customWidth="1"/>
    <col min="9732" max="9733" width="12.42578125" style="113" customWidth="1"/>
    <col min="9734" max="9734" width="11.28515625" style="113" customWidth="1"/>
    <col min="9735" max="9735" width="12.42578125" style="113" customWidth="1"/>
    <col min="9736" max="9736" width="11.28515625" style="113" customWidth="1"/>
    <col min="9737" max="9737" width="12.42578125" style="113" customWidth="1"/>
    <col min="9738" max="9738" width="11.28515625" style="113" customWidth="1"/>
    <col min="9739" max="9739" width="12.42578125" style="113" customWidth="1"/>
    <col min="9740" max="9740" width="11.28515625" style="113" customWidth="1"/>
    <col min="9741" max="9741" width="12.42578125" style="113" customWidth="1"/>
    <col min="9742" max="9742" width="11.28515625" style="113" customWidth="1"/>
    <col min="9743" max="9743" width="14.140625" style="113" customWidth="1"/>
    <col min="9744" max="9744" width="10.28515625" style="113" customWidth="1"/>
    <col min="9745" max="9745" width="17.140625" style="113" customWidth="1"/>
    <col min="9746" max="9746" width="12" style="113" customWidth="1"/>
    <col min="9747" max="9747" width="14.140625" style="113" customWidth="1"/>
    <col min="9748" max="9748" width="10.28515625" style="113" customWidth="1"/>
    <col min="9749" max="9749" width="17.140625" style="113" customWidth="1"/>
    <col min="9750" max="9750" width="12" style="113" customWidth="1"/>
    <col min="9751" max="9751" width="10.7109375" style="113" customWidth="1"/>
    <col min="9752" max="9754" width="0" style="113" hidden="1" customWidth="1"/>
    <col min="9755" max="9982" width="9.140625" style="113"/>
    <col min="9983" max="9983" width="5.140625" style="113" customWidth="1"/>
    <col min="9984" max="9984" width="32.42578125" style="113" customWidth="1"/>
    <col min="9985" max="9987" width="10.28515625" style="113" customWidth="1"/>
    <col min="9988" max="9989" width="12.42578125" style="113" customWidth="1"/>
    <col min="9990" max="9990" width="11.28515625" style="113" customWidth="1"/>
    <col min="9991" max="9991" width="12.42578125" style="113" customWidth="1"/>
    <col min="9992" max="9992" width="11.28515625" style="113" customWidth="1"/>
    <col min="9993" max="9993" width="12.42578125" style="113" customWidth="1"/>
    <col min="9994" max="9994" width="11.28515625" style="113" customWidth="1"/>
    <col min="9995" max="9995" width="12.42578125" style="113" customWidth="1"/>
    <col min="9996" max="9996" width="11.28515625" style="113" customWidth="1"/>
    <col min="9997" max="9997" width="12.42578125" style="113" customWidth="1"/>
    <col min="9998" max="9998" width="11.28515625" style="113" customWidth="1"/>
    <col min="9999" max="9999" width="14.140625" style="113" customWidth="1"/>
    <col min="10000" max="10000" width="10.28515625" style="113" customWidth="1"/>
    <col min="10001" max="10001" width="17.140625" style="113" customWidth="1"/>
    <col min="10002" max="10002" width="12" style="113" customWidth="1"/>
    <col min="10003" max="10003" width="14.140625" style="113" customWidth="1"/>
    <col min="10004" max="10004" width="10.28515625" style="113" customWidth="1"/>
    <col min="10005" max="10005" width="17.140625" style="113" customWidth="1"/>
    <col min="10006" max="10006" width="12" style="113" customWidth="1"/>
    <col min="10007" max="10007" width="10.7109375" style="113" customWidth="1"/>
    <col min="10008" max="10010" width="0" style="113" hidden="1" customWidth="1"/>
    <col min="10011" max="10238" width="9.140625" style="113"/>
    <col min="10239" max="10239" width="5.140625" style="113" customWidth="1"/>
    <col min="10240" max="10240" width="32.42578125" style="113" customWidth="1"/>
    <col min="10241" max="10243" width="10.28515625" style="113" customWidth="1"/>
    <col min="10244" max="10245" width="12.42578125" style="113" customWidth="1"/>
    <col min="10246" max="10246" width="11.28515625" style="113" customWidth="1"/>
    <col min="10247" max="10247" width="12.42578125" style="113" customWidth="1"/>
    <col min="10248" max="10248" width="11.28515625" style="113" customWidth="1"/>
    <col min="10249" max="10249" width="12.42578125" style="113" customWidth="1"/>
    <col min="10250" max="10250" width="11.28515625" style="113" customWidth="1"/>
    <col min="10251" max="10251" width="12.42578125" style="113" customWidth="1"/>
    <col min="10252" max="10252" width="11.28515625" style="113" customWidth="1"/>
    <col min="10253" max="10253" width="12.42578125" style="113" customWidth="1"/>
    <col min="10254" max="10254" width="11.28515625" style="113" customWidth="1"/>
    <col min="10255" max="10255" width="14.140625" style="113" customWidth="1"/>
    <col min="10256" max="10256" width="10.28515625" style="113" customWidth="1"/>
    <col min="10257" max="10257" width="17.140625" style="113" customWidth="1"/>
    <col min="10258" max="10258" width="12" style="113" customWidth="1"/>
    <col min="10259" max="10259" width="14.140625" style="113" customWidth="1"/>
    <col min="10260" max="10260" width="10.28515625" style="113" customWidth="1"/>
    <col min="10261" max="10261" width="17.140625" style="113" customWidth="1"/>
    <col min="10262" max="10262" width="12" style="113" customWidth="1"/>
    <col min="10263" max="10263" width="10.7109375" style="113" customWidth="1"/>
    <col min="10264" max="10266" width="0" style="113" hidden="1" customWidth="1"/>
    <col min="10267" max="10494" width="9.140625" style="113"/>
    <col min="10495" max="10495" width="5.140625" style="113" customWidth="1"/>
    <col min="10496" max="10496" width="32.42578125" style="113" customWidth="1"/>
    <col min="10497" max="10499" width="10.28515625" style="113" customWidth="1"/>
    <col min="10500" max="10501" width="12.42578125" style="113" customWidth="1"/>
    <col min="10502" max="10502" width="11.28515625" style="113" customWidth="1"/>
    <col min="10503" max="10503" width="12.42578125" style="113" customWidth="1"/>
    <col min="10504" max="10504" width="11.28515625" style="113" customWidth="1"/>
    <col min="10505" max="10505" width="12.42578125" style="113" customWidth="1"/>
    <col min="10506" max="10506" width="11.28515625" style="113" customWidth="1"/>
    <col min="10507" max="10507" width="12.42578125" style="113" customWidth="1"/>
    <col min="10508" max="10508" width="11.28515625" style="113" customWidth="1"/>
    <col min="10509" max="10509" width="12.42578125" style="113" customWidth="1"/>
    <col min="10510" max="10510" width="11.28515625" style="113" customWidth="1"/>
    <col min="10511" max="10511" width="14.140625" style="113" customWidth="1"/>
    <col min="10512" max="10512" width="10.28515625" style="113" customWidth="1"/>
    <col min="10513" max="10513" width="17.140625" style="113" customWidth="1"/>
    <col min="10514" max="10514" width="12" style="113" customWidth="1"/>
    <col min="10515" max="10515" width="14.140625" style="113" customWidth="1"/>
    <col min="10516" max="10516" width="10.28515625" style="113" customWidth="1"/>
    <col min="10517" max="10517" width="17.140625" style="113" customWidth="1"/>
    <col min="10518" max="10518" width="12" style="113" customWidth="1"/>
    <col min="10519" max="10519" width="10.7109375" style="113" customWidth="1"/>
    <col min="10520" max="10522" width="0" style="113" hidden="1" customWidth="1"/>
    <col min="10523" max="10750" width="9.140625" style="113"/>
    <col min="10751" max="10751" width="5.140625" style="113" customWidth="1"/>
    <col min="10752" max="10752" width="32.42578125" style="113" customWidth="1"/>
    <col min="10753" max="10755" width="10.28515625" style="113" customWidth="1"/>
    <col min="10756" max="10757" width="12.42578125" style="113" customWidth="1"/>
    <col min="10758" max="10758" width="11.28515625" style="113" customWidth="1"/>
    <col min="10759" max="10759" width="12.42578125" style="113" customWidth="1"/>
    <col min="10760" max="10760" width="11.28515625" style="113" customWidth="1"/>
    <col min="10761" max="10761" width="12.42578125" style="113" customWidth="1"/>
    <col min="10762" max="10762" width="11.28515625" style="113" customWidth="1"/>
    <col min="10763" max="10763" width="12.42578125" style="113" customWidth="1"/>
    <col min="10764" max="10764" width="11.28515625" style="113" customWidth="1"/>
    <col min="10765" max="10765" width="12.42578125" style="113" customWidth="1"/>
    <col min="10766" max="10766" width="11.28515625" style="113" customWidth="1"/>
    <col min="10767" max="10767" width="14.140625" style="113" customWidth="1"/>
    <col min="10768" max="10768" width="10.28515625" style="113" customWidth="1"/>
    <col min="10769" max="10769" width="17.140625" style="113" customWidth="1"/>
    <col min="10770" max="10770" width="12" style="113" customWidth="1"/>
    <col min="10771" max="10771" width="14.140625" style="113" customWidth="1"/>
    <col min="10772" max="10772" width="10.28515625" style="113" customWidth="1"/>
    <col min="10773" max="10773" width="17.140625" style="113" customWidth="1"/>
    <col min="10774" max="10774" width="12" style="113" customWidth="1"/>
    <col min="10775" max="10775" width="10.7109375" style="113" customWidth="1"/>
    <col min="10776" max="10778" width="0" style="113" hidden="1" customWidth="1"/>
    <col min="10779" max="11006" width="9.140625" style="113"/>
    <col min="11007" max="11007" width="5.140625" style="113" customWidth="1"/>
    <col min="11008" max="11008" width="32.42578125" style="113" customWidth="1"/>
    <col min="11009" max="11011" width="10.28515625" style="113" customWidth="1"/>
    <col min="11012" max="11013" width="12.42578125" style="113" customWidth="1"/>
    <col min="11014" max="11014" width="11.28515625" style="113" customWidth="1"/>
    <col min="11015" max="11015" width="12.42578125" style="113" customWidth="1"/>
    <col min="11016" max="11016" width="11.28515625" style="113" customWidth="1"/>
    <col min="11017" max="11017" width="12.42578125" style="113" customWidth="1"/>
    <col min="11018" max="11018" width="11.28515625" style="113" customWidth="1"/>
    <col min="11019" max="11019" width="12.42578125" style="113" customWidth="1"/>
    <col min="11020" max="11020" width="11.28515625" style="113" customWidth="1"/>
    <col min="11021" max="11021" width="12.42578125" style="113" customWidth="1"/>
    <col min="11022" max="11022" width="11.28515625" style="113" customWidth="1"/>
    <col min="11023" max="11023" width="14.140625" style="113" customWidth="1"/>
    <col min="11024" max="11024" width="10.28515625" style="113" customWidth="1"/>
    <col min="11025" max="11025" width="17.140625" style="113" customWidth="1"/>
    <col min="11026" max="11026" width="12" style="113" customWidth="1"/>
    <col min="11027" max="11027" width="14.140625" style="113" customWidth="1"/>
    <col min="11028" max="11028" width="10.28515625" style="113" customWidth="1"/>
    <col min="11029" max="11029" width="17.140625" style="113" customWidth="1"/>
    <col min="11030" max="11030" width="12" style="113" customWidth="1"/>
    <col min="11031" max="11031" width="10.7109375" style="113" customWidth="1"/>
    <col min="11032" max="11034" width="0" style="113" hidden="1" customWidth="1"/>
    <col min="11035" max="11262" width="9.140625" style="113"/>
    <col min="11263" max="11263" width="5.140625" style="113" customWidth="1"/>
    <col min="11264" max="11264" width="32.42578125" style="113" customWidth="1"/>
    <col min="11265" max="11267" width="10.28515625" style="113" customWidth="1"/>
    <col min="11268" max="11269" width="12.42578125" style="113" customWidth="1"/>
    <col min="11270" max="11270" width="11.28515625" style="113" customWidth="1"/>
    <col min="11271" max="11271" width="12.42578125" style="113" customWidth="1"/>
    <col min="11272" max="11272" width="11.28515625" style="113" customWidth="1"/>
    <col min="11273" max="11273" width="12.42578125" style="113" customWidth="1"/>
    <col min="11274" max="11274" width="11.28515625" style="113" customWidth="1"/>
    <col min="11275" max="11275" width="12.42578125" style="113" customWidth="1"/>
    <col min="11276" max="11276" width="11.28515625" style="113" customWidth="1"/>
    <col min="11277" max="11277" width="12.42578125" style="113" customWidth="1"/>
    <col min="11278" max="11278" width="11.28515625" style="113" customWidth="1"/>
    <col min="11279" max="11279" width="14.140625" style="113" customWidth="1"/>
    <col min="11280" max="11280" width="10.28515625" style="113" customWidth="1"/>
    <col min="11281" max="11281" width="17.140625" style="113" customWidth="1"/>
    <col min="11282" max="11282" width="12" style="113" customWidth="1"/>
    <col min="11283" max="11283" width="14.140625" style="113" customWidth="1"/>
    <col min="11284" max="11284" width="10.28515625" style="113" customWidth="1"/>
    <col min="11285" max="11285" width="17.140625" style="113" customWidth="1"/>
    <col min="11286" max="11286" width="12" style="113" customWidth="1"/>
    <col min="11287" max="11287" width="10.7109375" style="113" customWidth="1"/>
    <col min="11288" max="11290" width="0" style="113" hidden="1" customWidth="1"/>
    <col min="11291" max="11518" width="9.140625" style="113"/>
    <col min="11519" max="11519" width="5.140625" style="113" customWidth="1"/>
    <col min="11520" max="11520" width="32.42578125" style="113" customWidth="1"/>
    <col min="11521" max="11523" width="10.28515625" style="113" customWidth="1"/>
    <col min="11524" max="11525" width="12.42578125" style="113" customWidth="1"/>
    <col min="11526" max="11526" width="11.28515625" style="113" customWidth="1"/>
    <col min="11527" max="11527" width="12.42578125" style="113" customWidth="1"/>
    <col min="11528" max="11528" width="11.28515625" style="113" customWidth="1"/>
    <col min="11529" max="11529" width="12.42578125" style="113" customWidth="1"/>
    <col min="11530" max="11530" width="11.28515625" style="113" customWidth="1"/>
    <col min="11531" max="11531" width="12.42578125" style="113" customWidth="1"/>
    <col min="11532" max="11532" width="11.28515625" style="113" customWidth="1"/>
    <col min="11533" max="11533" width="12.42578125" style="113" customWidth="1"/>
    <col min="11534" max="11534" width="11.28515625" style="113" customWidth="1"/>
    <col min="11535" max="11535" width="14.140625" style="113" customWidth="1"/>
    <col min="11536" max="11536" width="10.28515625" style="113" customWidth="1"/>
    <col min="11537" max="11537" width="17.140625" style="113" customWidth="1"/>
    <col min="11538" max="11538" width="12" style="113" customWidth="1"/>
    <col min="11539" max="11539" width="14.140625" style="113" customWidth="1"/>
    <col min="11540" max="11540" width="10.28515625" style="113" customWidth="1"/>
    <col min="11541" max="11541" width="17.140625" style="113" customWidth="1"/>
    <col min="11542" max="11542" width="12" style="113" customWidth="1"/>
    <col min="11543" max="11543" width="10.7109375" style="113" customWidth="1"/>
    <col min="11544" max="11546" width="0" style="113" hidden="1" customWidth="1"/>
    <col min="11547" max="11774" width="9.140625" style="113"/>
    <col min="11775" max="11775" width="5.140625" style="113" customWidth="1"/>
    <col min="11776" max="11776" width="32.42578125" style="113" customWidth="1"/>
    <col min="11777" max="11779" width="10.28515625" style="113" customWidth="1"/>
    <col min="11780" max="11781" width="12.42578125" style="113" customWidth="1"/>
    <col min="11782" max="11782" width="11.28515625" style="113" customWidth="1"/>
    <col min="11783" max="11783" width="12.42578125" style="113" customWidth="1"/>
    <col min="11784" max="11784" width="11.28515625" style="113" customWidth="1"/>
    <col min="11785" max="11785" width="12.42578125" style="113" customWidth="1"/>
    <col min="11786" max="11786" width="11.28515625" style="113" customWidth="1"/>
    <col min="11787" max="11787" width="12.42578125" style="113" customWidth="1"/>
    <col min="11788" max="11788" width="11.28515625" style="113" customWidth="1"/>
    <col min="11789" max="11789" width="12.42578125" style="113" customWidth="1"/>
    <col min="11790" max="11790" width="11.28515625" style="113" customWidth="1"/>
    <col min="11791" max="11791" width="14.140625" style="113" customWidth="1"/>
    <col min="11792" max="11792" width="10.28515625" style="113" customWidth="1"/>
    <col min="11793" max="11793" width="17.140625" style="113" customWidth="1"/>
    <col min="11794" max="11794" width="12" style="113" customWidth="1"/>
    <col min="11795" max="11795" width="14.140625" style="113" customWidth="1"/>
    <col min="11796" max="11796" width="10.28515625" style="113" customWidth="1"/>
    <col min="11797" max="11797" width="17.140625" style="113" customWidth="1"/>
    <col min="11798" max="11798" width="12" style="113" customWidth="1"/>
    <col min="11799" max="11799" width="10.7109375" style="113" customWidth="1"/>
    <col min="11800" max="11802" width="0" style="113" hidden="1" customWidth="1"/>
    <col min="11803" max="12030" width="9.140625" style="113"/>
    <col min="12031" max="12031" width="5.140625" style="113" customWidth="1"/>
    <col min="12032" max="12032" width="32.42578125" style="113" customWidth="1"/>
    <col min="12033" max="12035" width="10.28515625" style="113" customWidth="1"/>
    <col min="12036" max="12037" width="12.42578125" style="113" customWidth="1"/>
    <col min="12038" max="12038" width="11.28515625" style="113" customWidth="1"/>
    <col min="12039" max="12039" width="12.42578125" style="113" customWidth="1"/>
    <col min="12040" max="12040" width="11.28515625" style="113" customWidth="1"/>
    <col min="12041" max="12041" width="12.42578125" style="113" customWidth="1"/>
    <col min="12042" max="12042" width="11.28515625" style="113" customWidth="1"/>
    <col min="12043" max="12043" width="12.42578125" style="113" customWidth="1"/>
    <col min="12044" max="12044" width="11.28515625" style="113" customWidth="1"/>
    <col min="12045" max="12045" width="12.42578125" style="113" customWidth="1"/>
    <col min="12046" max="12046" width="11.28515625" style="113" customWidth="1"/>
    <col min="12047" max="12047" width="14.140625" style="113" customWidth="1"/>
    <col min="12048" max="12048" width="10.28515625" style="113" customWidth="1"/>
    <col min="12049" max="12049" width="17.140625" style="113" customWidth="1"/>
    <col min="12050" max="12050" width="12" style="113" customWidth="1"/>
    <col min="12051" max="12051" width="14.140625" style="113" customWidth="1"/>
    <col min="12052" max="12052" width="10.28515625" style="113" customWidth="1"/>
    <col min="12053" max="12053" width="17.140625" style="113" customWidth="1"/>
    <col min="12054" max="12054" width="12" style="113" customWidth="1"/>
    <col min="12055" max="12055" width="10.7109375" style="113" customWidth="1"/>
    <col min="12056" max="12058" width="0" style="113" hidden="1" customWidth="1"/>
    <col min="12059" max="12286" width="9.140625" style="113"/>
    <col min="12287" max="12287" width="5.140625" style="113" customWidth="1"/>
    <col min="12288" max="12288" width="32.42578125" style="113" customWidth="1"/>
    <col min="12289" max="12291" width="10.28515625" style="113" customWidth="1"/>
    <col min="12292" max="12293" width="12.42578125" style="113" customWidth="1"/>
    <col min="12294" max="12294" width="11.28515625" style="113" customWidth="1"/>
    <col min="12295" max="12295" width="12.42578125" style="113" customWidth="1"/>
    <col min="12296" max="12296" width="11.28515625" style="113" customWidth="1"/>
    <col min="12297" max="12297" width="12.42578125" style="113" customWidth="1"/>
    <col min="12298" max="12298" width="11.28515625" style="113" customWidth="1"/>
    <col min="12299" max="12299" width="12.42578125" style="113" customWidth="1"/>
    <col min="12300" max="12300" width="11.28515625" style="113" customWidth="1"/>
    <col min="12301" max="12301" width="12.42578125" style="113" customWidth="1"/>
    <col min="12302" max="12302" width="11.28515625" style="113" customWidth="1"/>
    <col min="12303" max="12303" width="14.140625" style="113" customWidth="1"/>
    <col min="12304" max="12304" width="10.28515625" style="113" customWidth="1"/>
    <col min="12305" max="12305" width="17.140625" style="113" customWidth="1"/>
    <col min="12306" max="12306" width="12" style="113" customWidth="1"/>
    <col min="12307" max="12307" width="14.140625" style="113" customWidth="1"/>
    <col min="12308" max="12308" width="10.28515625" style="113" customWidth="1"/>
    <col min="12309" max="12309" width="17.140625" style="113" customWidth="1"/>
    <col min="12310" max="12310" width="12" style="113" customWidth="1"/>
    <col min="12311" max="12311" width="10.7109375" style="113" customWidth="1"/>
    <col min="12312" max="12314" width="0" style="113" hidden="1" customWidth="1"/>
    <col min="12315" max="12542" width="9.140625" style="113"/>
    <col min="12543" max="12543" width="5.140625" style="113" customWidth="1"/>
    <col min="12544" max="12544" width="32.42578125" style="113" customWidth="1"/>
    <col min="12545" max="12547" width="10.28515625" style="113" customWidth="1"/>
    <col min="12548" max="12549" width="12.42578125" style="113" customWidth="1"/>
    <col min="12550" max="12550" width="11.28515625" style="113" customWidth="1"/>
    <col min="12551" max="12551" width="12.42578125" style="113" customWidth="1"/>
    <col min="12552" max="12552" width="11.28515625" style="113" customWidth="1"/>
    <col min="12553" max="12553" width="12.42578125" style="113" customWidth="1"/>
    <col min="12554" max="12554" width="11.28515625" style="113" customWidth="1"/>
    <col min="12555" max="12555" width="12.42578125" style="113" customWidth="1"/>
    <col min="12556" max="12556" width="11.28515625" style="113" customWidth="1"/>
    <col min="12557" max="12557" width="12.42578125" style="113" customWidth="1"/>
    <col min="12558" max="12558" width="11.28515625" style="113" customWidth="1"/>
    <col min="12559" max="12559" width="14.140625" style="113" customWidth="1"/>
    <col min="12560" max="12560" width="10.28515625" style="113" customWidth="1"/>
    <col min="12561" max="12561" width="17.140625" style="113" customWidth="1"/>
    <col min="12562" max="12562" width="12" style="113" customWidth="1"/>
    <col min="12563" max="12563" width="14.140625" style="113" customWidth="1"/>
    <col min="12564" max="12564" width="10.28515625" style="113" customWidth="1"/>
    <col min="12565" max="12565" width="17.140625" style="113" customWidth="1"/>
    <col min="12566" max="12566" width="12" style="113" customWidth="1"/>
    <col min="12567" max="12567" width="10.7109375" style="113" customWidth="1"/>
    <col min="12568" max="12570" width="0" style="113" hidden="1" customWidth="1"/>
    <col min="12571" max="12798" width="9.140625" style="113"/>
    <col min="12799" max="12799" width="5.140625" style="113" customWidth="1"/>
    <col min="12800" max="12800" width="32.42578125" style="113" customWidth="1"/>
    <col min="12801" max="12803" width="10.28515625" style="113" customWidth="1"/>
    <col min="12804" max="12805" width="12.42578125" style="113" customWidth="1"/>
    <col min="12806" max="12806" width="11.28515625" style="113" customWidth="1"/>
    <col min="12807" max="12807" width="12.42578125" style="113" customWidth="1"/>
    <col min="12808" max="12808" width="11.28515625" style="113" customWidth="1"/>
    <col min="12809" max="12809" width="12.42578125" style="113" customWidth="1"/>
    <col min="12810" max="12810" width="11.28515625" style="113" customWidth="1"/>
    <col min="12811" max="12811" width="12.42578125" style="113" customWidth="1"/>
    <col min="12812" max="12812" width="11.28515625" style="113" customWidth="1"/>
    <col min="12813" max="12813" width="12.42578125" style="113" customWidth="1"/>
    <col min="12814" max="12814" width="11.28515625" style="113" customWidth="1"/>
    <col min="12815" max="12815" width="14.140625" style="113" customWidth="1"/>
    <col min="12816" max="12816" width="10.28515625" style="113" customWidth="1"/>
    <col min="12817" max="12817" width="17.140625" style="113" customWidth="1"/>
    <col min="12818" max="12818" width="12" style="113" customWidth="1"/>
    <col min="12819" max="12819" width="14.140625" style="113" customWidth="1"/>
    <col min="12820" max="12820" width="10.28515625" style="113" customWidth="1"/>
    <col min="12821" max="12821" width="17.140625" style="113" customWidth="1"/>
    <col min="12822" max="12822" width="12" style="113" customWidth="1"/>
    <col min="12823" max="12823" width="10.7109375" style="113" customWidth="1"/>
    <col min="12824" max="12826" width="0" style="113" hidden="1" customWidth="1"/>
    <col min="12827" max="13054" width="9.140625" style="113"/>
    <col min="13055" max="13055" width="5.140625" style="113" customWidth="1"/>
    <col min="13056" max="13056" width="32.42578125" style="113" customWidth="1"/>
    <col min="13057" max="13059" width="10.28515625" style="113" customWidth="1"/>
    <col min="13060" max="13061" width="12.42578125" style="113" customWidth="1"/>
    <col min="13062" max="13062" width="11.28515625" style="113" customWidth="1"/>
    <col min="13063" max="13063" width="12.42578125" style="113" customWidth="1"/>
    <col min="13064" max="13064" width="11.28515625" style="113" customWidth="1"/>
    <col min="13065" max="13065" width="12.42578125" style="113" customWidth="1"/>
    <col min="13066" max="13066" width="11.28515625" style="113" customWidth="1"/>
    <col min="13067" max="13067" width="12.42578125" style="113" customWidth="1"/>
    <col min="13068" max="13068" width="11.28515625" style="113" customWidth="1"/>
    <col min="13069" max="13069" width="12.42578125" style="113" customWidth="1"/>
    <col min="13070" max="13070" width="11.28515625" style="113" customWidth="1"/>
    <col min="13071" max="13071" width="14.140625" style="113" customWidth="1"/>
    <col min="13072" max="13072" width="10.28515625" style="113" customWidth="1"/>
    <col min="13073" max="13073" width="17.140625" style="113" customWidth="1"/>
    <col min="13074" max="13074" width="12" style="113" customWidth="1"/>
    <col min="13075" max="13075" width="14.140625" style="113" customWidth="1"/>
    <col min="13076" max="13076" width="10.28515625" style="113" customWidth="1"/>
    <col min="13077" max="13077" width="17.140625" style="113" customWidth="1"/>
    <col min="13078" max="13078" width="12" style="113" customWidth="1"/>
    <col min="13079" max="13079" width="10.7109375" style="113" customWidth="1"/>
    <col min="13080" max="13082" width="0" style="113" hidden="1" customWidth="1"/>
    <col min="13083" max="13310" width="9.140625" style="113"/>
    <col min="13311" max="13311" width="5.140625" style="113" customWidth="1"/>
    <col min="13312" max="13312" width="32.42578125" style="113" customWidth="1"/>
    <col min="13313" max="13315" width="10.28515625" style="113" customWidth="1"/>
    <col min="13316" max="13317" width="12.42578125" style="113" customWidth="1"/>
    <col min="13318" max="13318" width="11.28515625" style="113" customWidth="1"/>
    <col min="13319" max="13319" width="12.42578125" style="113" customWidth="1"/>
    <col min="13320" max="13320" width="11.28515625" style="113" customWidth="1"/>
    <col min="13321" max="13321" width="12.42578125" style="113" customWidth="1"/>
    <col min="13322" max="13322" width="11.28515625" style="113" customWidth="1"/>
    <col min="13323" max="13323" width="12.42578125" style="113" customWidth="1"/>
    <col min="13324" max="13324" width="11.28515625" style="113" customWidth="1"/>
    <col min="13325" max="13325" width="12.42578125" style="113" customWidth="1"/>
    <col min="13326" max="13326" width="11.28515625" style="113" customWidth="1"/>
    <col min="13327" max="13327" width="14.140625" style="113" customWidth="1"/>
    <col min="13328" max="13328" width="10.28515625" style="113" customWidth="1"/>
    <col min="13329" max="13329" width="17.140625" style="113" customWidth="1"/>
    <col min="13330" max="13330" width="12" style="113" customWidth="1"/>
    <col min="13331" max="13331" width="14.140625" style="113" customWidth="1"/>
    <col min="13332" max="13332" width="10.28515625" style="113" customWidth="1"/>
    <col min="13333" max="13333" width="17.140625" style="113" customWidth="1"/>
    <col min="13334" max="13334" width="12" style="113" customWidth="1"/>
    <col min="13335" max="13335" width="10.7109375" style="113" customWidth="1"/>
    <col min="13336" max="13338" width="0" style="113" hidden="1" customWidth="1"/>
    <col min="13339" max="13566" width="9.140625" style="113"/>
    <col min="13567" max="13567" width="5.140625" style="113" customWidth="1"/>
    <col min="13568" max="13568" width="32.42578125" style="113" customWidth="1"/>
    <col min="13569" max="13571" width="10.28515625" style="113" customWidth="1"/>
    <col min="13572" max="13573" width="12.42578125" style="113" customWidth="1"/>
    <col min="13574" max="13574" width="11.28515625" style="113" customWidth="1"/>
    <col min="13575" max="13575" width="12.42578125" style="113" customWidth="1"/>
    <col min="13576" max="13576" width="11.28515625" style="113" customWidth="1"/>
    <col min="13577" max="13577" width="12.42578125" style="113" customWidth="1"/>
    <col min="13578" max="13578" width="11.28515625" style="113" customWidth="1"/>
    <col min="13579" max="13579" width="12.42578125" style="113" customWidth="1"/>
    <col min="13580" max="13580" width="11.28515625" style="113" customWidth="1"/>
    <col min="13581" max="13581" width="12.42578125" style="113" customWidth="1"/>
    <col min="13582" max="13582" width="11.28515625" style="113" customWidth="1"/>
    <col min="13583" max="13583" width="14.140625" style="113" customWidth="1"/>
    <col min="13584" max="13584" width="10.28515625" style="113" customWidth="1"/>
    <col min="13585" max="13585" width="17.140625" style="113" customWidth="1"/>
    <col min="13586" max="13586" width="12" style="113" customWidth="1"/>
    <col min="13587" max="13587" width="14.140625" style="113" customWidth="1"/>
    <col min="13588" max="13588" width="10.28515625" style="113" customWidth="1"/>
    <col min="13589" max="13589" width="17.140625" style="113" customWidth="1"/>
    <col min="13590" max="13590" width="12" style="113" customWidth="1"/>
    <col min="13591" max="13591" width="10.7109375" style="113" customWidth="1"/>
    <col min="13592" max="13594" width="0" style="113" hidden="1" customWidth="1"/>
    <col min="13595" max="13822" width="9.140625" style="113"/>
    <col min="13823" max="13823" width="5.140625" style="113" customWidth="1"/>
    <col min="13824" max="13824" width="32.42578125" style="113" customWidth="1"/>
    <col min="13825" max="13827" width="10.28515625" style="113" customWidth="1"/>
    <col min="13828" max="13829" width="12.42578125" style="113" customWidth="1"/>
    <col min="13830" max="13830" width="11.28515625" style="113" customWidth="1"/>
    <col min="13831" max="13831" width="12.42578125" style="113" customWidth="1"/>
    <col min="13832" max="13832" width="11.28515625" style="113" customWidth="1"/>
    <col min="13833" max="13833" width="12.42578125" style="113" customWidth="1"/>
    <col min="13834" max="13834" width="11.28515625" style="113" customWidth="1"/>
    <col min="13835" max="13835" width="12.42578125" style="113" customWidth="1"/>
    <col min="13836" max="13836" width="11.28515625" style="113" customWidth="1"/>
    <col min="13837" max="13837" width="12.42578125" style="113" customWidth="1"/>
    <col min="13838" max="13838" width="11.28515625" style="113" customWidth="1"/>
    <col min="13839" max="13839" width="14.140625" style="113" customWidth="1"/>
    <col min="13840" max="13840" width="10.28515625" style="113" customWidth="1"/>
    <col min="13841" max="13841" width="17.140625" style="113" customWidth="1"/>
    <col min="13842" max="13842" width="12" style="113" customWidth="1"/>
    <col min="13843" max="13843" width="14.140625" style="113" customWidth="1"/>
    <col min="13844" max="13844" width="10.28515625" style="113" customWidth="1"/>
    <col min="13845" max="13845" width="17.140625" style="113" customWidth="1"/>
    <col min="13846" max="13846" width="12" style="113" customWidth="1"/>
    <col min="13847" max="13847" width="10.7109375" style="113" customWidth="1"/>
    <col min="13848" max="13850" width="0" style="113" hidden="1" customWidth="1"/>
    <col min="13851" max="14078" width="9.140625" style="113"/>
    <col min="14079" max="14079" width="5.140625" style="113" customWidth="1"/>
    <col min="14080" max="14080" width="32.42578125" style="113" customWidth="1"/>
    <col min="14081" max="14083" width="10.28515625" style="113" customWidth="1"/>
    <col min="14084" max="14085" width="12.42578125" style="113" customWidth="1"/>
    <col min="14086" max="14086" width="11.28515625" style="113" customWidth="1"/>
    <col min="14087" max="14087" width="12.42578125" style="113" customWidth="1"/>
    <col min="14088" max="14088" width="11.28515625" style="113" customWidth="1"/>
    <col min="14089" max="14089" width="12.42578125" style="113" customWidth="1"/>
    <col min="14090" max="14090" width="11.28515625" style="113" customWidth="1"/>
    <col min="14091" max="14091" width="12.42578125" style="113" customWidth="1"/>
    <col min="14092" max="14092" width="11.28515625" style="113" customWidth="1"/>
    <col min="14093" max="14093" width="12.42578125" style="113" customWidth="1"/>
    <col min="14094" max="14094" width="11.28515625" style="113" customWidth="1"/>
    <col min="14095" max="14095" width="14.140625" style="113" customWidth="1"/>
    <col min="14096" max="14096" width="10.28515625" style="113" customWidth="1"/>
    <col min="14097" max="14097" width="17.140625" style="113" customWidth="1"/>
    <col min="14098" max="14098" width="12" style="113" customWidth="1"/>
    <col min="14099" max="14099" width="14.140625" style="113" customWidth="1"/>
    <col min="14100" max="14100" width="10.28515625" style="113" customWidth="1"/>
    <col min="14101" max="14101" width="17.140625" style="113" customWidth="1"/>
    <col min="14102" max="14102" width="12" style="113" customWidth="1"/>
    <col min="14103" max="14103" width="10.7109375" style="113" customWidth="1"/>
    <col min="14104" max="14106" width="0" style="113" hidden="1" customWidth="1"/>
    <col min="14107" max="14334" width="9.140625" style="113"/>
    <col min="14335" max="14335" width="5.140625" style="113" customWidth="1"/>
    <col min="14336" max="14336" width="32.42578125" style="113" customWidth="1"/>
    <col min="14337" max="14339" width="10.28515625" style="113" customWidth="1"/>
    <col min="14340" max="14341" width="12.42578125" style="113" customWidth="1"/>
    <col min="14342" max="14342" width="11.28515625" style="113" customWidth="1"/>
    <col min="14343" max="14343" width="12.42578125" style="113" customWidth="1"/>
    <col min="14344" max="14344" width="11.28515625" style="113" customWidth="1"/>
    <col min="14345" max="14345" width="12.42578125" style="113" customWidth="1"/>
    <col min="14346" max="14346" width="11.28515625" style="113" customWidth="1"/>
    <col min="14347" max="14347" width="12.42578125" style="113" customWidth="1"/>
    <col min="14348" max="14348" width="11.28515625" style="113" customWidth="1"/>
    <col min="14349" max="14349" width="12.42578125" style="113" customWidth="1"/>
    <col min="14350" max="14350" width="11.28515625" style="113" customWidth="1"/>
    <col min="14351" max="14351" width="14.140625" style="113" customWidth="1"/>
    <col min="14352" max="14352" width="10.28515625" style="113" customWidth="1"/>
    <col min="14353" max="14353" width="17.140625" style="113" customWidth="1"/>
    <col min="14354" max="14354" width="12" style="113" customWidth="1"/>
    <col min="14355" max="14355" width="14.140625" style="113" customWidth="1"/>
    <col min="14356" max="14356" width="10.28515625" style="113" customWidth="1"/>
    <col min="14357" max="14357" width="17.140625" style="113" customWidth="1"/>
    <col min="14358" max="14358" width="12" style="113" customWidth="1"/>
    <col min="14359" max="14359" width="10.7109375" style="113" customWidth="1"/>
    <col min="14360" max="14362" width="0" style="113" hidden="1" customWidth="1"/>
    <col min="14363" max="14590" width="9.140625" style="113"/>
    <col min="14591" max="14591" width="5.140625" style="113" customWidth="1"/>
    <col min="14592" max="14592" width="32.42578125" style="113" customWidth="1"/>
    <col min="14593" max="14595" width="10.28515625" style="113" customWidth="1"/>
    <col min="14596" max="14597" width="12.42578125" style="113" customWidth="1"/>
    <col min="14598" max="14598" width="11.28515625" style="113" customWidth="1"/>
    <col min="14599" max="14599" width="12.42578125" style="113" customWidth="1"/>
    <col min="14600" max="14600" width="11.28515625" style="113" customWidth="1"/>
    <col min="14601" max="14601" width="12.42578125" style="113" customWidth="1"/>
    <col min="14602" max="14602" width="11.28515625" style="113" customWidth="1"/>
    <col min="14603" max="14603" width="12.42578125" style="113" customWidth="1"/>
    <col min="14604" max="14604" width="11.28515625" style="113" customWidth="1"/>
    <col min="14605" max="14605" width="12.42578125" style="113" customWidth="1"/>
    <col min="14606" max="14606" width="11.28515625" style="113" customWidth="1"/>
    <col min="14607" max="14607" width="14.140625" style="113" customWidth="1"/>
    <col min="14608" max="14608" width="10.28515625" style="113" customWidth="1"/>
    <col min="14609" max="14609" width="17.140625" style="113" customWidth="1"/>
    <col min="14610" max="14610" width="12" style="113" customWidth="1"/>
    <col min="14611" max="14611" width="14.140625" style="113" customWidth="1"/>
    <col min="14612" max="14612" width="10.28515625" style="113" customWidth="1"/>
    <col min="14613" max="14613" width="17.140625" style="113" customWidth="1"/>
    <col min="14614" max="14614" width="12" style="113" customWidth="1"/>
    <col min="14615" max="14615" width="10.7109375" style="113" customWidth="1"/>
    <col min="14616" max="14618" width="0" style="113" hidden="1" customWidth="1"/>
    <col min="14619" max="14846" width="9.140625" style="113"/>
    <col min="14847" max="14847" width="5.140625" style="113" customWidth="1"/>
    <col min="14848" max="14848" width="32.42578125" style="113" customWidth="1"/>
    <col min="14849" max="14851" width="10.28515625" style="113" customWidth="1"/>
    <col min="14852" max="14853" width="12.42578125" style="113" customWidth="1"/>
    <col min="14854" max="14854" width="11.28515625" style="113" customWidth="1"/>
    <col min="14855" max="14855" width="12.42578125" style="113" customWidth="1"/>
    <col min="14856" max="14856" width="11.28515625" style="113" customWidth="1"/>
    <col min="14857" max="14857" width="12.42578125" style="113" customWidth="1"/>
    <col min="14858" max="14858" width="11.28515625" style="113" customWidth="1"/>
    <col min="14859" max="14859" width="12.42578125" style="113" customWidth="1"/>
    <col min="14860" max="14860" width="11.28515625" style="113" customWidth="1"/>
    <col min="14861" max="14861" width="12.42578125" style="113" customWidth="1"/>
    <col min="14862" max="14862" width="11.28515625" style="113" customWidth="1"/>
    <col min="14863" max="14863" width="14.140625" style="113" customWidth="1"/>
    <col min="14864" max="14864" width="10.28515625" style="113" customWidth="1"/>
    <col min="14865" max="14865" width="17.140625" style="113" customWidth="1"/>
    <col min="14866" max="14866" width="12" style="113" customWidth="1"/>
    <col min="14867" max="14867" width="14.140625" style="113" customWidth="1"/>
    <col min="14868" max="14868" width="10.28515625" style="113" customWidth="1"/>
    <col min="14869" max="14869" width="17.140625" style="113" customWidth="1"/>
    <col min="14870" max="14870" width="12" style="113" customWidth="1"/>
    <col min="14871" max="14871" width="10.7109375" style="113" customWidth="1"/>
    <col min="14872" max="14874" width="0" style="113" hidden="1" customWidth="1"/>
    <col min="14875" max="15102" width="9.140625" style="113"/>
    <col min="15103" max="15103" width="5.140625" style="113" customWidth="1"/>
    <col min="15104" max="15104" width="32.42578125" style="113" customWidth="1"/>
    <col min="15105" max="15107" width="10.28515625" style="113" customWidth="1"/>
    <col min="15108" max="15109" width="12.42578125" style="113" customWidth="1"/>
    <col min="15110" max="15110" width="11.28515625" style="113" customWidth="1"/>
    <col min="15111" max="15111" width="12.42578125" style="113" customWidth="1"/>
    <col min="15112" max="15112" width="11.28515625" style="113" customWidth="1"/>
    <col min="15113" max="15113" width="12.42578125" style="113" customWidth="1"/>
    <col min="15114" max="15114" width="11.28515625" style="113" customWidth="1"/>
    <col min="15115" max="15115" width="12.42578125" style="113" customWidth="1"/>
    <col min="15116" max="15116" width="11.28515625" style="113" customWidth="1"/>
    <col min="15117" max="15117" width="12.42578125" style="113" customWidth="1"/>
    <col min="15118" max="15118" width="11.28515625" style="113" customWidth="1"/>
    <col min="15119" max="15119" width="14.140625" style="113" customWidth="1"/>
    <col min="15120" max="15120" width="10.28515625" style="113" customWidth="1"/>
    <col min="15121" max="15121" width="17.140625" style="113" customWidth="1"/>
    <col min="15122" max="15122" width="12" style="113" customWidth="1"/>
    <col min="15123" max="15123" width="14.140625" style="113" customWidth="1"/>
    <col min="15124" max="15124" width="10.28515625" style="113" customWidth="1"/>
    <col min="15125" max="15125" width="17.140625" style="113" customWidth="1"/>
    <col min="15126" max="15126" width="12" style="113" customWidth="1"/>
    <col min="15127" max="15127" width="10.7109375" style="113" customWidth="1"/>
    <col min="15128" max="15130" width="0" style="113" hidden="1" customWidth="1"/>
    <col min="15131" max="15358" width="9.140625" style="113"/>
    <col min="15359" max="15359" width="5.140625" style="113" customWidth="1"/>
    <col min="15360" max="15360" width="32.42578125" style="113" customWidth="1"/>
    <col min="15361" max="15363" width="10.28515625" style="113" customWidth="1"/>
    <col min="15364" max="15365" width="12.42578125" style="113" customWidth="1"/>
    <col min="15366" max="15366" width="11.28515625" style="113" customWidth="1"/>
    <col min="15367" max="15367" width="12.42578125" style="113" customWidth="1"/>
    <col min="15368" max="15368" width="11.28515625" style="113" customWidth="1"/>
    <col min="15369" max="15369" width="12.42578125" style="113" customWidth="1"/>
    <col min="15370" max="15370" width="11.28515625" style="113" customWidth="1"/>
    <col min="15371" max="15371" width="12.42578125" style="113" customWidth="1"/>
    <col min="15372" max="15372" width="11.28515625" style="113" customWidth="1"/>
    <col min="15373" max="15373" width="12.42578125" style="113" customWidth="1"/>
    <col min="15374" max="15374" width="11.28515625" style="113" customWidth="1"/>
    <col min="15375" max="15375" width="14.140625" style="113" customWidth="1"/>
    <col min="15376" max="15376" width="10.28515625" style="113" customWidth="1"/>
    <col min="15377" max="15377" width="17.140625" style="113" customWidth="1"/>
    <col min="15378" max="15378" width="12" style="113" customWidth="1"/>
    <col min="15379" max="15379" width="14.140625" style="113" customWidth="1"/>
    <col min="15380" max="15380" width="10.28515625" style="113" customWidth="1"/>
    <col min="15381" max="15381" width="17.140625" style="113" customWidth="1"/>
    <col min="15382" max="15382" width="12" style="113" customWidth="1"/>
    <col min="15383" max="15383" width="10.7109375" style="113" customWidth="1"/>
    <col min="15384" max="15386" width="0" style="113" hidden="1" customWidth="1"/>
    <col min="15387" max="15614" width="9.140625" style="113"/>
    <col min="15615" max="15615" width="5.140625" style="113" customWidth="1"/>
    <col min="15616" max="15616" width="32.42578125" style="113" customWidth="1"/>
    <col min="15617" max="15619" width="10.28515625" style="113" customWidth="1"/>
    <col min="15620" max="15621" width="12.42578125" style="113" customWidth="1"/>
    <col min="15622" max="15622" width="11.28515625" style="113" customWidth="1"/>
    <col min="15623" max="15623" width="12.42578125" style="113" customWidth="1"/>
    <col min="15624" max="15624" width="11.28515625" style="113" customWidth="1"/>
    <col min="15625" max="15625" width="12.42578125" style="113" customWidth="1"/>
    <col min="15626" max="15626" width="11.28515625" style="113" customWidth="1"/>
    <col min="15627" max="15627" width="12.42578125" style="113" customWidth="1"/>
    <col min="15628" max="15628" width="11.28515625" style="113" customWidth="1"/>
    <col min="15629" max="15629" width="12.42578125" style="113" customWidth="1"/>
    <col min="15630" max="15630" width="11.28515625" style="113" customWidth="1"/>
    <col min="15631" max="15631" width="14.140625" style="113" customWidth="1"/>
    <col min="15632" max="15632" width="10.28515625" style="113" customWidth="1"/>
    <col min="15633" max="15633" width="17.140625" style="113" customWidth="1"/>
    <col min="15634" max="15634" width="12" style="113" customWidth="1"/>
    <col min="15635" max="15635" width="14.140625" style="113" customWidth="1"/>
    <col min="15636" max="15636" width="10.28515625" style="113" customWidth="1"/>
    <col min="15637" max="15637" width="17.140625" style="113" customWidth="1"/>
    <col min="15638" max="15638" width="12" style="113" customWidth="1"/>
    <col min="15639" max="15639" width="10.7109375" style="113" customWidth="1"/>
    <col min="15640" max="15642" width="0" style="113" hidden="1" customWidth="1"/>
    <col min="15643" max="15870" width="9.140625" style="113"/>
    <col min="15871" max="15871" width="5.140625" style="113" customWidth="1"/>
    <col min="15872" max="15872" width="32.42578125" style="113" customWidth="1"/>
    <col min="15873" max="15875" width="10.28515625" style="113" customWidth="1"/>
    <col min="15876" max="15877" width="12.42578125" style="113" customWidth="1"/>
    <col min="15878" max="15878" width="11.28515625" style="113" customWidth="1"/>
    <col min="15879" max="15879" width="12.42578125" style="113" customWidth="1"/>
    <col min="15880" max="15880" width="11.28515625" style="113" customWidth="1"/>
    <col min="15881" max="15881" width="12.42578125" style="113" customWidth="1"/>
    <col min="15882" max="15882" width="11.28515625" style="113" customWidth="1"/>
    <col min="15883" max="15883" width="12.42578125" style="113" customWidth="1"/>
    <col min="15884" max="15884" width="11.28515625" style="113" customWidth="1"/>
    <col min="15885" max="15885" width="12.42578125" style="113" customWidth="1"/>
    <col min="15886" max="15886" width="11.28515625" style="113" customWidth="1"/>
    <col min="15887" max="15887" width="14.140625" style="113" customWidth="1"/>
    <col min="15888" max="15888" width="10.28515625" style="113" customWidth="1"/>
    <col min="15889" max="15889" width="17.140625" style="113" customWidth="1"/>
    <col min="15890" max="15890" width="12" style="113" customWidth="1"/>
    <col min="15891" max="15891" width="14.140625" style="113" customWidth="1"/>
    <col min="15892" max="15892" width="10.28515625" style="113" customWidth="1"/>
    <col min="15893" max="15893" width="17.140625" style="113" customWidth="1"/>
    <col min="15894" max="15894" width="12" style="113" customWidth="1"/>
    <col min="15895" max="15895" width="10.7109375" style="113" customWidth="1"/>
    <col min="15896" max="15898" width="0" style="113" hidden="1" customWidth="1"/>
    <col min="15899" max="16126" width="9.140625" style="113"/>
    <col min="16127" max="16127" width="5.140625" style="113" customWidth="1"/>
    <col min="16128" max="16128" width="32.42578125" style="113" customWidth="1"/>
    <col min="16129" max="16131" width="10.28515625" style="113" customWidth="1"/>
    <col min="16132" max="16133" width="12.42578125" style="113" customWidth="1"/>
    <col min="16134" max="16134" width="11.28515625" style="113" customWidth="1"/>
    <col min="16135" max="16135" width="12.42578125" style="113" customWidth="1"/>
    <col min="16136" max="16136" width="11.28515625" style="113" customWidth="1"/>
    <col min="16137" max="16137" width="12.42578125" style="113" customWidth="1"/>
    <col min="16138" max="16138" width="11.28515625" style="113" customWidth="1"/>
    <col min="16139" max="16139" width="12.42578125" style="113" customWidth="1"/>
    <col min="16140" max="16140" width="11.28515625" style="113" customWidth="1"/>
    <col min="16141" max="16141" width="12.42578125" style="113" customWidth="1"/>
    <col min="16142" max="16142" width="11.28515625" style="113" customWidth="1"/>
    <col min="16143" max="16143" width="14.140625" style="113" customWidth="1"/>
    <col min="16144" max="16144" width="10.28515625" style="113" customWidth="1"/>
    <col min="16145" max="16145" width="17.140625" style="113" customWidth="1"/>
    <col min="16146" max="16146" width="12" style="113" customWidth="1"/>
    <col min="16147" max="16147" width="14.140625" style="113" customWidth="1"/>
    <col min="16148" max="16148" width="10.28515625" style="113" customWidth="1"/>
    <col min="16149" max="16149" width="17.140625" style="113" customWidth="1"/>
    <col min="16150" max="16150" width="12" style="113" customWidth="1"/>
    <col min="16151" max="16151" width="10.7109375" style="113" customWidth="1"/>
    <col min="16152" max="16154" width="0" style="113" hidden="1" customWidth="1"/>
    <col min="16155" max="16384" width="9.140625" style="113"/>
  </cols>
  <sheetData>
    <row r="1" spans="1:32" ht="24.75" customHeight="1">
      <c r="A1" s="366" t="s">
        <v>32</v>
      </c>
      <c r="B1" s="366"/>
      <c r="W1" s="365" t="s">
        <v>321</v>
      </c>
      <c r="X1" s="365"/>
      <c r="Y1" s="365"/>
      <c r="Z1" s="365"/>
    </row>
    <row r="2" spans="1:32" ht="24.75" customHeight="1">
      <c r="A2" s="366" t="s">
        <v>34</v>
      </c>
      <c r="B2" s="366"/>
    </row>
    <row r="3" spans="1:32" ht="21" customHeight="1">
      <c r="A3" s="367" t="s">
        <v>240</v>
      </c>
      <c r="B3" s="367"/>
      <c r="C3" s="367"/>
      <c r="D3" s="367"/>
      <c r="E3" s="367"/>
      <c r="F3" s="367"/>
      <c r="G3" s="367"/>
      <c r="H3" s="367"/>
      <c r="I3" s="367"/>
      <c r="J3" s="367"/>
      <c r="K3" s="367"/>
      <c r="L3" s="367"/>
      <c r="M3" s="367"/>
      <c r="N3" s="367"/>
      <c r="O3" s="367"/>
      <c r="P3" s="367"/>
      <c r="Q3" s="367"/>
      <c r="R3" s="367"/>
      <c r="S3" s="367"/>
      <c r="T3" s="367"/>
      <c r="U3" s="367"/>
      <c r="V3" s="367"/>
      <c r="W3" s="367"/>
      <c r="X3" s="367"/>
      <c r="Y3" s="367"/>
      <c r="Z3" s="367"/>
    </row>
    <row r="4" spans="1:32" ht="21" customHeight="1">
      <c r="A4" s="368" t="s">
        <v>174</v>
      </c>
      <c r="B4" s="368"/>
      <c r="C4" s="368"/>
      <c r="D4" s="368"/>
      <c r="E4" s="368"/>
      <c r="F4" s="368"/>
      <c r="G4" s="368"/>
      <c r="H4" s="368"/>
      <c r="I4" s="368"/>
      <c r="J4" s="368"/>
      <c r="K4" s="368"/>
      <c r="L4" s="368"/>
      <c r="M4" s="368"/>
      <c r="N4" s="368"/>
      <c r="O4" s="368"/>
      <c r="P4" s="368"/>
      <c r="Q4" s="368"/>
      <c r="R4" s="368"/>
      <c r="S4" s="368"/>
      <c r="T4" s="368"/>
      <c r="U4" s="368"/>
      <c r="V4" s="368"/>
      <c r="W4" s="368"/>
      <c r="X4" s="368"/>
      <c r="Y4" s="368"/>
      <c r="Z4" s="368"/>
    </row>
    <row r="5" spans="1:32">
      <c r="A5" s="369" t="s">
        <v>0</v>
      </c>
      <c r="B5" s="369"/>
      <c r="C5" s="369"/>
      <c r="D5" s="369"/>
      <c r="E5" s="369"/>
      <c r="F5" s="369"/>
      <c r="G5" s="369"/>
      <c r="H5" s="369"/>
      <c r="I5" s="369"/>
      <c r="J5" s="369"/>
      <c r="K5" s="369"/>
      <c r="L5" s="369"/>
      <c r="M5" s="369"/>
      <c r="N5" s="369"/>
      <c r="O5" s="369"/>
      <c r="P5" s="369"/>
      <c r="Q5" s="369"/>
      <c r="R5" s="369"/>
      <c r="S5" s="369"/>
      <c r="T5" s="369"/>
      <c r="U5" s="369"/>
      <c r="V5" s="369"/>
      <c r="W5" s="369"/>
      <c r="X5" s="369"/>
      <c r="Y5" s="369"/>
      <c r="Z5" s="369"/>
    </row>
    <row r="6" spans="1:32" s="158" customFormat="1" ht="41.25" customHeight="1">
      <c r="A6" s="364" t="s">
        <v>31</v>
      </c>
      <c r="B6" s="364" t="s">
        <v>115</v>
      </c>
      <c r="C6" s="364" t="s">
        <v>161</v>
      </c>
      <c r="D6" s="364" t="s">
        <v>116</v>
      </c>
      <c r="E6" s="364" t="s">
        <v>162</v>
      </c>
      <c r="F6" s="364" t="s">
        <v>163</v>
      </c>
      <c r="G6" s="364"/>
      <c r="H6" s="364"/>
      <c r="I6" s="364"/>
      <c r="J6" s="364"/>
      <c r="K6" s="364"/>
      <c r="L6" s="364" t="s">
        <v>269</v>
      </c>
      <c r="M6" s="364"/>
      <c r="N6" s="364"/>
      <c r="O6" s="364"/>
      <c r="P6" s="364"/>
      <c r="Q6" s="364" t="s">
        <v>270</v>
      </c>
      <c r="R6" s="364"/>
      <c r="S6" s="364"/>
      <c r="T6" s="364"/>
      <c r="U6" s="364"/>
      <c r="V6" s="364" t="s">
        <v>271</v>
      </c>
      <c r="W6" s="364"/>
      <c r="X6" s="364"/>
      <c r="Y6" s="364"/>
      <c r="Z6" s="364"/>
      <c r="AC6" s="363"/>
      <c r="AD6" s="363"/>
      <c r="AE6" s="363"/>
      <c r="AF6" s="363"/>
    </row>
    <row r="7" spans="1:32" s="158" customFormat="1" ht="18.75" customHeight="1">
      <c r="A7" s="364"/>
      <c r="B7" s="364"/>
      <c r="C7" s="364"/>
      <c r="D7" s="364"/>
      <c r="E7" s="364"/>
      <c r="F7" s="364" t="s">
        <v>164</v>
      </c>
      <c r="G7" s="364" t="s">
        <v>165</v>
      </c>
      <c r="H7" s="364" t="s">
        <v>209</v>
      </c>
      <c r="I7" s="364"/>
      <c r="J7" s="364"/>
      <c r="K7" s="364"/>
      <c r="L7" s="364" t="s">
        <v>166</v>
      </c>
      <c r="M7" s="364" t="s">
        <v>117</v>
      </c>
      <c r="N7" s="364"/>
      <c r="O7" s="364"/>
      <c r="P7" s="364"/>
      <c r="Q7" s="364" t="s">
        <v>166</v>
      </c>
      <c r="R7" s="364" t="s">
        <v>117</v>
      </c>
      <c r="S7" s="364"/>
      <c r="T7" s="364"/>
      <c r="U7" s="364"/>
      <c r="V7" s="364" t="s">
        <v>166</v>
      </c>
      <c r="W7" s="364" t="s">
        <v>117</v>
      </c>
      <c r="X7" s="364"/>
      <c r="Y7" s="364"/>
      <c r="Z7" s="364"/>
      <c r="AC7" s="363"/>
      <c r="AD7" s="363"/>
      <c r="AE7" s="363"/>
      <c r="AF7" s="363"/>
    </row>
    <row r="8" spans="1:32" s="158" customFormat="1" ht="16.5" customHeight="1">
      <c r="A8" s="364"/>
      <c r="B8" s="364"/>
      <c r="C8" s="364"/>
      <c r="D8" s="364"/>
      <c r="E8" s="364"/>
      <c r="F8" s="364"/>
      <c r="G8" s="364"/>
      <c r="H8" s="364" t="s">
        <v>233</v>
      </c>
      <c r="I8" s="364" t="s">
        <v>231</v>
      </c>
      <c r="J8" s="364" t="s">
        <v>167</v>
      </c>
      <c r="K8" s="364" t="s">
        <v>168</v>
      </c>
      <c r="L8" s="364"/>
      <c r="M8" s="364" t="s">
        <v>232</v>
      </c>
      <c r="N8" s="364" t="s">
        <v>231</v>
      </c>
      <c r="O8" s="364" t="s">
        <v>167</v>
      </c>
      <c r="P8" s="364" t="s">
        <v>168</v>
      </c>
      <c r="Q8" s="364"/>
      <c r="R8" s="364" t="s">
        <v>232</v>
      </c>
      <c r="S8" s="364" t="s">
        <v>231</v>
      </c>
      <c r="T8" s="364" t="s">
        <v>167</v>
      </c>
      <c r="U8" s="364" t="s">
        <v>168</v>
      </c>
      <c r="V8" s="364"/>
      <c r="W8" s="364" t="s">
        <v>232</v>
      </c>
      <c r="X8" s="364" t="s">
        <v>231</v>
      </c>
      <c r="Y8" s="364" t="s">
        <v>167</v>
      </c>
      <c r="Z8" s="364" t="s">
        <v>168</v>
      </c>
      <c r="AC8" s="363"/>
      <c r="AD8" s="363"/>
      <c r="AE8" s="363"/>
      <c r="AF8" s="363"/>
    </row>
    <row r="9" spans="1:32" s="158" customFormat="1" ht="91.5" customHeight="1">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C9" s="363"/>
      <c r="AE9" s="146"/>
      <c r="AF9" s="146"/>
    </row>
    <row r="10" spans="1:32" s="118" customFormat="1" ht="24" customHeight="1">
      <c r="A10" s="65" t="s">
        <v>4</v>
      </c>
      <c r="B10" s="65" t="s">
        <v>19</v>
      </c>
      <c r="C10" s="147">
        <v>1</v>
      </c>
      <c r="D10" s="147">
        <v>2</v>
      </c>
      <c r="E10" s="147">
        <v>3</v>
      </c>
      <c r="F10" s="147">
        <v>5</v>
      </c>
      <c r="G10" s="147">
        <v>6</v>
      </c>
      <c r="H10" s="147">
        <v>7</v>
      </c>
      <c r="I10" s="147">
        <v>8</v>
      </c>
      <c r="J10" s="147">
        <v>9</v>
      </c>
      <c r="K10" s="147">
        <v>10</v>
      </c>
      <c r="L10" s="147">
        <v>9</v>
      </c>
      <c r="M10" s="147">
        <v>10</v>
      </c>
      <c r="N10" s="147">
        <v>11</v>
      </c>
      <c r="O10" s="147">
        <v>12</v>
      </c>
      <c r="P10" s="147">
        <v>13</v>
      </c>
      <c r="Q10" s="147">
        <v>12</v>
      </c>
      <c r="R10" s="147">
        <v>13</v>
      </c>
      <c r="S10" s="147">
        <v>14</v>
      </c>
      <c r="T10" s="147">
        <v>15</v>
      </c>
      <c r="U10" s="147">
        <v>16</v>
      </c>
      <c r="V10" s="147">
        <v>15</v>
      </c>
      <c r="W10" s="147">
        <v>13</v>
      </c>
      <c r="X10" s="147">
        <v>14</v>
      </c>
      <c r="Y10" s="147">
        <v>15</v>
      </c>
      <c r="Z10" s="147">
        <v>16</v>
      </c>
    </row>
    <row r="11" spans="1:32" s="138" customFormat="1" ht="39.75" customHeight="1">
      <c r="A11" s="153"/>
      <c r="B11" s="157" t="s">
        <v>102</v>
      </c>
      <c r="C11" s="153"/>
      <c r="D11" s="153"/>
      <c r="E11" s="153"/>
      <c r="F11" s="153"/>
      <c r="G11" s="154">
        <v>99480.111590999993</v>
      </c>
      <c r="H11" s="154">
        <v>0</v>
      </c>
      <c r="I11" s="154">
        <v>39730</v>
      </c>
      <c r="J11" s="154">
        <v>60970.111591000001</v>
      </c>
      <c r="K11" s="154">
        <v>200</v>
      </c>
      <c r="L11" s="154">
        <v>10522</v>
      </c>
      <c r="M11" s="154">
        <v>0</v>
      </c>
      <c r="N11" s="154">
        <v>4500</v>
      </c>
      <c r="O11" s="154">
        <v>6022</v>
      </c>
      <c r="P11" s="154">
        <v>0</v>
      </c>
      <c r="Q11" s="154">
        <v>10522</v>
      </c>
      <c r="R11" s="154">
        <v>0</v>
      </c>
      <c r="S11" s="154">
        <v>4500</v>
      </c>
      <c r="T11" s="154">
        <v>6022</v>
      </c>
      <c r="U11" s="154">
        <v>0</v>
      </c>
      <c r="V11" s="154">
        <v>42365</v>
      </c>
      <c r="W11" s="154">
        <v>0</v>
      </c>
      <c r="X11" s="154">
        <v>22125</v>
      </c>
      <c r="Y11" s="154">
        <v>20240</v>
      </c>
      <c r="Z11" s="154">
        <v>0</v>
      </c>
    </row>
    <row r="12" spans="1:32" s="128" customFormat="1" ht="43.5" customHeight="1">
      <c r="A12" s="148" t="s">
        <v>6</v>
      </c>
      <c r="B12" s="149" t="s">
        <v>272</v>
      </c>
      <c r="C12" s="150"/>
      <c r="D12" s="151"/>
      <c r="E12" s="151"/>
      <c r="F12" s="150"/>
      <c r="G12" s="152">
        <v>14300</v>
      </c>
      <c r="H12" s="152">
        <v>0</v>
      </c>
      <c r="I12" s="152">
        <v>8680</v>
      </c>
      <c r="J12" s="152">
        <v>5840</v>
      </c>
      <c r="K12" s="152">
        <v>0</v>
      </c>
      <c r="L12" s="152">
        <v>0</v>
      </c>
      <c r="M12" s="152">
        <v>0</v>
      </c>
      <c r="N12" s="152">
        <v>0</v>
      </c>
      <c r="O12" s="152">
        <v>0</v>
      </c>
      <c r="P12" s="152">
        <v>0</v>
      </c>
      <c r="Q12" s="152">
        <v>0</v>
      </c>
      <c r="R12" s="152">
        <v>0</v>
      </c>
      <c r="S12" s="152">
        <v>0</v>
      </c>
      <c r="T12" s="152">
        <v>0</v>
      </c>
      <c r="U12" s="152">
        <v>0</v>
      </c>
      <c r="V12" s="152">
        <v>5800</v>
      </c>
      <c r="W12" s="152">
        <v>0</v>
      </c>
      <c r="X12" s="152">
        <v>5800</v>
      </c>
      <c r="Y12" s="152">
        <v>0</v>
      </c>
      <c r="Z12" s="152">
        <v>0</v>
      </c>
    </row>
    <row r="13" spans="1:32" s="138" customFormat="1" ht="71.25" customHeight="1">
      <c r="A13" s="126" t="s">
        <v>169</v>
      </c>
      <c r="B13" s="247" t="s">
        <v>273</v>
      </c>
      <c r="C13" s="248" t="s">
        <v>274</v>
      </c>
      <c r="D13" s="249" t="s">
        <v>275</v>
      </c>
      <c r="E13" s="125" t="s">
        <v>276</v>
      </c>
      <c r="F13" s="145"/>
      <c r="G13" s="137">
        <v>2500</v>
      </c>
      <c r="H13" s="139"/>
      <c r="I13" s="60">
        <v>2360</v>
      </c>
      <c r="J13" s="60">
        <v>360</v>
      </c>
      <c r="K13" s="139"/>
      <c r="L13" s="139"/>
      <c r="M13" s="139"/>
      <c r="N13" s="139"/>
      <c r="O13" s="139"/>
      <c r="P13" s="139"/>
      <c r="Q13" s="139"/>
      <c r="R13" s="139"/>
      <c r="S13" s="139"/>
      <c r="T13" s="139"/>
      <c r="U13" s="139"/>
      <c r="V13" s="60">
        <v>2360</v>
      </c>
      <c r="W13" s="139"/>
      <c r="X13" s="60">
        <v>2360</v>
      </c>
      <c r="Y13" s="139"/>
      <c r="Z13" s="139"/>
    </row>
    <row r="14" spans="1:32" s="138" customFormat="1" ht="84" customHeight="1">
      <c r="A14" s="126" t="s">
        <v>170</v>
      </c>
      <c r="B14" s="247" t="s">
        <v>277</v>
      </c>
      <c r="C14" s="248" t="s">
        <v>278</v>
      </c>
      <c r="D14" s="249" t="s">
        <v>275</v>
      </c>
      <c r="E14" s="125" t="s">
        <v>276</v>
      </c>
      <c r="F14" s="124"/>
      <c r="G14" s="144">
        <v>2000</v>
      </c>
      <c r="H14" s="60"/>
      <c r="I14" s="64">
        <v>2000</v>
      </c>
      <c r="J14" s="64"/>
      <c r="K14" s="62"/>
      <c r="L14" s="62"/>
      <c r="M14" s="62"/>
      <c r="N14" s="62"/>
      <c r="O14" s="62"/>
      <c r="P14" s="62"/>
      <c r="Q14" s="60"/>
      <c r="R14" s="62"/>
      <c r="S14" s="62"/>
      <c r="T14" s="62"/>
      <c r="U14" s="62"/>
      <c r="V14" s="60">
        <v>2000</v>
      </c>
      <c r="W14" s="62"/>
      <c r="X14" s="64">
        <v>2000</v>
      </c>
      <c r="Y14" s="62"/>
      <c r="Z14" s="62"/>
    </row>
    <row r="15" spans="1:32" s="138" customFormat="1" ht="105" customHeight="1">
      <c r="A15" s="126" t="s">
        <v>173</v>
      </c>
      <c r="B15" s="247" t="s">
        <v>279</v>
      </c>
      <c r="C15" s="248" t="s">
        <v>274</v>
      </c>
      <c r="D15" s="249" t="s">
        <v>280</v>
      </c>
      <c r="E15" s="125" t="s">
        <v>276</v>
      </c>
      <c r="F15" s="124"/>
      <c r="G15" s="144">
        <v>9800</v>
      </c>
      <c r="H15" s="60"/>
      <c r="I15" s="64">
        <v>4320</v>
      </c>
      <c r="J15" s="64">
        <v>5480</v>
      </c>
      <c r="K15" s="62"/>
      <c r="L15" s="62"/>
      <c r="M15" s="62"/>
      <c r="N15" s="62"/>
      <c r="O15" s="62"/>
      <c r="P15" s="62"/>
      <c r="Q15" s="60"/>
      <c r="R15" s="62"/>
      <c r="S15" s="62"/>
      <c r="T15" s="62"/>
      <c r="U15" s="62"/>
      <c r="V15" s="60">
        <v>1440</v>
      </c>
      <c r="W15" s="62"/>
      <c r="X15" s="64">
        <v>1440</v>
      </c>
      <c r="Y15" s="62"/>
      <c r="Z15" s="62"/>
    </row>
    <row r="16" spans="1:32" s="128" customFormat="1" ht="32.25" customHeight="1">
      <c r="A16" s="143" t="s">
        <v>11</v>
      </c>
      <c r="B16" s="142" t="s">
        <v>281</v>
      </c>
      <c r="C16" s="131"/>
      <c r="D16" s="141"/>
      <c r="E16" s="141"/>
      <c r="F16" s="131"/>
      <c r="G16" s="130">
        <v>2200</v>
      </c>
      <c r="H16" s="130">
        <v>0</v>
      </c>
      <c r="I16" s="130">
        <v>0</v>
      </c>
      <c r="J16" s="130">
        <v>2000</v>
      </c>
      <c r="K16" s="130">
        <v>200</v>
      </c>
      <c r="L16" s="130">
        <v>0</v>
      </c>
      <c r="M16" s="130">
        <v>0</v>
      </c>
      <c r="N16" s="130">
        <v>0</v>
      </c>
      <c r="O16" s="130">
        <v>0</v>
      </c>
      <c r="P16" s="130">
        <v>0</v>
      </c>
      <c r="Q16" s="130">
        <v>0</v>
      </c>
      <c r="R16" s="130">
        <v>0</v>
      </c>
      <c r="S16" s="130">
        <v>0</v>
      </c>
      <c r="T16" s="130">
        <v>0</v>
      </c>
      <c r="U16" s="130">
        <v>0</v>
      </c>
      <c r="V16" s="130">
        <v>2000</v>
      </c>
      <c r="W16" s="130">
        <v>0</v>
      </c>
      <c r="X16" s="130">
        <v>0</v>
      </c>
      <c r="Y16" s="130">
        <v>2000</v>
      </c>
      <c r="Z16" s="130">
        <v>0</v>
      </c>
    </row>
    <row r="17" spans="1:26" s="138" customFormat="1" ht="32.25" customHeight="1">
      <c r="A17" s="126" t="s">
        <v>169</v>
      </c>
      <c r="B17" s="250" t="s">
        <v>282</v>
      </c>
      <c r="C17" s="251" t="s">
        <v>283</v>
      </c>
      <c r="D17" s="252" t="s">
        <v>284</v>
      </c>
      <c r="E17" s="125" t="s">
        <v>276</v>
      </c>
      <c r="F17" s="253" t="s">
        <v>285</v>
      </c>
      <c r="G17" s="254">
        <v>1100</v>
      </c>
      <c r="H17" s="60"/>
      <c r="I17" s="60"/>
      <c r="J17" s="60">
        <v>1000</v>
      </c>
      <c r="K17" s="60">
        <v>100</v>
      </c>
      <c r="L17" s="139"/>
      <c r="M17" s="139"/>
      <c r="N17" s="139"/>
      <c r="O17" s="139"/>
      <c r="P17" s="139"/>
      <c r="Q17" s="139"/>
      <c r="R17" s="139"/>
      <c r="S17" s="139"/>
      <c r="T17" s="139"/>
      <c r="U17" s="139"/>
      <c r="V17" s="60">
        <v>1000</v>
      </c>
      <c r="W17" s="139"/>
      <c r="X17" s="139"/>
      <c r="Y17" s="60">
        <v>1000</v>
      </c>
      <c r="Z17" s="139"/>
    </row>
    <row r="18" spans="1:26" s="118" customFormat="1" ht="101.25" customHeight="1">
      <c r="A18" s="126" t="s">
        <v>170</v>
      </c>
      <c r="B18" s="255" t="s">
        <v>286</v>
      </c>
      <c r="C18" s="251" t="s">
        <v>287</v>
      </c>
      <c r="D18" s="252" t="s">
        <v>284</v>
      </c>
      <c r="E18" s="125" t="s">
        <v>276</v>
      </c>
      <c r="F18" s="253" t="s">
        <v>288</v>
      </c>
      <c r="G18" s="256">
        <v>1100</v>
      </c>
      <c r="H18" s="60"/>
      <c r="I18" s="64"/>
      <c r="J18" s="64">
        <v>1000</v>
      </c>
      <c r="K18" s="64">
        <v>100</v>
      </c>
      <c r="L18" s="64"/>
      <c r="M18" s="64"/>
      <c r="N18" s="64"/>
      <c r="O18" s="64"/>
      <c r="P18" s="64"/>
      <c r="Q18" s="64"/>
      <c r="R18" s="64"/>
      <c r="S18" s="64"/>
      <c r="T18" s="64"/>
      <c r="U18" s="64"/>
      <c r="V18" s="60">
        <v>1000</v>
      </c>
      <c r="W18" s="64"/>
      <c r="X18" s="64"/>
      <c r="Y18" s="64">
        <v>1000</v>
      </c>
      <c r="Z18" s="64"/>
    </row>
    <row r="19" spans="1:26" s="128" customFormat="1" ht="32.25" customHeight="1">
      <c r="A19" s="143" t="s">
        <v>15</v>
      </c>
      <c r="B19" s="142" t="s">
        <v>289</v>
      </c>
      <c r="C19" s="131"/>
      <c r="D19" s="141"/>
      <c r="E19" s="141"/>
      <c r="F19" s="131"/>
      <c r="G19" s="130">
        <v>79180.111590999993</v>
      </c>
      <c r="H19" s="130">
        <v>0</v>
      </c>
      <c r="I19" s="130">
        <v>31050</v>
      </c>
      <c r="J19" s="130">
        <v>53130.111591000001</v>
      </c>
      <c r="K19" s="130">
        <v>0</v>
      </c>
      <c r="L19" s="130">
        <v>10522</v>
      </c>
      <c r="M19" s="130">
        <v>0</v>
      </c>
      <c r="N19" s="130">
        <v>4500</v>
      </c>
      <c r="O19" s="130">
        <v>6022</v>
      </c>
      <c r="P19" s="130">
        <v>0</v>
      </c>
      <c r="Q19" s="130">
        <v>10522</v>
      </c>
      <c r="R19" s="130">
        <v>0</v>
      </c>
      <c r="S19" s="130">
        <v>4500</v>
      </c>
      <c r="T19" s="130">
        <v>6022</v>
      </c>
      <c r="U19" s="130">
        <v>0</v>
      </c>
      <c r="V19" s="130">
        <v>30765</v>
      </c>
      <c r="W19" s="130">
        <v>0</v>
      </c>
      <c r="X19" s="130">
        <v>14525</v>
      </c>
      <c r="Y19" s="130">
        <v>16240</v>
      </c>
      <c r="Z19" s="130">
        <v>0</v>
      </c>
    </row>
    <row r="20" spans="1:26" s="138" customFormat="1" ht="48.75" customHeight="1">
      <c r="A20" s="126" t="s">
        <v>169</v>
      </c>
      <c r="B20" s="250" t="s">
        <v>290</v>
      </c>
      <c r="C20" s="251" t="s">
        <v>291</v>
      </c>
      <c r="D20" s="257" t="s">
        <v>292</v>
      </c>
      <c r="E20" s="125" t="s">
        <v>276</v>
      </c>
      <c r="F20" s="253" t="s">
        <v>293</v>
      </c>
      <c r="G20" s="137">
        <v>8351</v>
      </c>
      <c r="H20" s="139"/>
      <c r="I20" s="60">
        <v>7025</v>
      </c>
      <c r="J20" s="60">
        <v>1326</v>
      </c>
      <c r="K20" s="139"/>
      <c r="L20" s="60">
        <v>0</v>
      </c>
      <c r="M20" s="139"/>
      <c r="N20" s="139"/>
      <c r="O20" s="140"/>
      <c r="P20" s="139"/>
      <c r="Q20" s="139"/>
      <c r="R20" s="139"/>
      <c r="S20" s="139"/>
      <c r="T20" s="139"/>
      <c r="U20" s="139"/>
      <c r="V20" s="60">
        <v>7025</v>
      </c>
      <c r="W20" s="139"/>
      <c r="X20" s="60">
        <v>7025</v>
      </c>
      <c r="Y20" s="139"/>
      <c r="Z20" s="139"/>
    </row>
    <row r="21" spans="1:26" s="138" customFormat="1" ht="39.75" customHeight="1">
      <c r="A21" s="126" t="s">
        <v>170</v>
      </c>
      <c r="B21" s="250" t="s">
        <v>294</v>
      </c>
      <c r="C21" s="248" t="s">
        <v>295</v>
      </c>
      <c r="D21" s="248" t="s">
        <v>229</v>
      </c>
      <c r="E21" s="125" t="s">
        <v>276</v>
      </c>
      <c r="F21" s="124"/>
      <c r="G21" s="137">
        <v>7000</v>
      </c>
      <c r="H21" s="60"/>
      <c r="I21" s="64">
        <v>7000</v>
      </c>
      <c r="J21" s="64"/>
      <c r="K21" s="62"/>
      <c r="L21" s="62"/>
      <c r="M21" s="62"/>
      <c r="N21" s="62"/>
      <c r="O21" s="62"/>
      <c r="P21" s="62"/>
      <c r="Q21" s="60"/>
      <c r="R21" s="62"/>
      <c r="S21" s="62"/>
      <c r="T21" s="62"/>
      <c r="U21" s="62"/>
      <c r="V21" s="60">
        <v>7000</v>
      </c>
      <c r="W21" s="62"/>
      <c r="X21" s="64">
        <v>7000</v>
      </c>
      <c r="Y21" s="62"/>
      <c r="Z21" s="62"/>
    </row>
    <row r="22" spans="1:26" s="138" customFormat="1" ht="53.25" customHeight="1">
      <c r="A22" s="126" t="s">
        <v>173</v>
      </c>
      <c r="B22" s="250" t="s">
        <v>228</v>
      </c>
      <c r="C22" s="251" t="s">
        <v>296</v>
      </c>
      <c r="D22" s="252" t="s">
        <v>297</v>
      </c>
      <c r="E22" s="125" t="s">
        <v>230</v>
      </c>
      <c r="F22" s="258" t="s">
        <v>298</v>
      </c>
      <c r="G22" s="259">
        <v>8529.1115910000008</v>
      </c>
      <c r="H22" s="60"/>
      <c r="I22" s="64">
        <v>5000</v>
      </c>
      <c r="J22" s="64">
        <v>3529.1115910000008</v>
      </c>
      <c r="K22" s="62"/>
      <c r="L22" s="60">
        <v>6500</v>
      </c>
      <c r="M22" s="62"/>
      <c r="N22" s="64">
        <v>4500</v>
      </c>
      <c r="O22" s="64">
        <v>2000</v>
      </c>
      <c r="P22" s="62"/>
      <c r="Q22" s="60">
        <v>6500</v>
      </c>
      <c r="R22" s="62"/>
      <c r="S22" s="64">
        <v>4500</v>
      </c>
      <c r="T22" s="64">
        <v>2000</v>
      </c>
      <c r="U22" s="62"/>
      <c r="V22" s="60">
        <v>500</v>
      </c>
      <c r="W22" s="62"/>
      <c r="X22" s="64">
        <v>500</v>
      </c>
      <c r="Y22" s="62"/>
      <c r="Z22" s="62"/>
    </row>
    <row r="23" spans="1:26" s="138" customFormat="1" ht="56.25" customHeight="1">
      <c r="A23" s="126" t="s">
        <v>227</v>
      </c>
      <c r="B23" s="250" t="s">
        <v>299</v>
      </c>
      <c r="C23" s="251" t="s">
        <v>300</v>
      </c>
      <c r="D23" s="252" t="s">
        <v>301</v>
      </c>
      <c r="E23" s="125" t="s">
        <v>230</v>
      </c>
      <c r="F23" s="260" t="s">
        <v>302</v>
      </c>
      <c r="G23" s="261">
        <v>5567</v>
      </c>
      <c r="H23" s="60"/>
      <c r="I23" s="64"/>
      <c r="J23" s="64">
        <v>5567</v>
      </c>
      <c r="K23" s="62"/>
      <c r="L23" s="60">
        <v>2000</v>
      </c>
      <c r="M23" s="62"/>
      <c r="N23" s="62"/>
      <c r="O23" s="140">
        <v>2000</v>
      </c>
      <c r="P23" s="62"/>
      <c r="Q23" s="60">
        <v>2000</v>
      </c>
      <c r="R23" s="62"/>
      <c r="S23" s="62"/>
      <c r="T23" s="140">
        <v>2000</v>
      </c>
      <c r="U23" s="62"/>
      <c r="V23" s="60">
        <v>3530</v>
      </c>
      <c r="W23" s="62"/>
      <c r="X23" s="64"/>
      <c r="Y23" s="64">
        <v>3530</v>
      </c>
      <c r="Z23" s="62"/>
    </row>
    <row r="24" spans="1:26" s="118" customFormat="1" ht="78" customHeight="1">
      <c r="A24" s="126" t="s">
        <v>303</v>
      </c>
      <c r="B24" s="250" t="s">
        <v>304</v>
      </c>
      <c r="C24" s="251" t="s">
        <v>300</v>
      </c>
      <c r="D24" s="252" t="s">
        <v>305</v>
      </c>
      <c r="E24" s="125" t="s">
        <v>230</v>
      </c>
      <c r="F24" s="260" t="s">
        <v>306</v>
      </c>
      <c r="G24" s="261">
        <v>11888</v>
      </c>
      <c r="H24" s="60"/>
      <c r="I24" s="60">
        <v>5000</v>
      </c>
      <c r="J24" s="60">
        <v>11888</v>
      </c>
      <c r="K24" s="60"/>
      <c r="L24" s="60">
        <v>2022</v>
      </c>
      <c r="M24" s="60"/>
      <c r="N24" s="60"/>
      <c r="O24" s="140">
        <v>2022</v>
      </c>
      <c r="P24" s="60"/>
      <c r="Q24" s="60">
        <v>2022</v>
      </c>
      <c r="R24" s="60"/>
      <c r="S24" s="60"/>
      <c r="T24" s="140">
        <v>2022</v>
      </c>
      <c r="U24" s="60"/>
      <c r="V24" s="60">
        <v>4000</v>
      </c>
      <c r="W24" s="60"/>
      <c r="X24" s="60"/>
      <c r="Y24" s="60">
        <v>4000</v>
      </c>
      <c r="Z24" s="60"/>
    </row>
    <row r="25" spans="1:26" s="118" customFormat="1" ht="42.75" customHeight="1">
      <c r="A25" s="126" t="s">
        <v>307</v>
      </c>
      <c r="B25" s="262" t="s">
        <v>308</v>
      </c>
      <c r="C25" s="251" t="s">
        <v>149</v>
      </c>
      <c r="D25" s="263" t="s">
        <v>309</v>
      </c>
      <c r="E25" s="125" t="s">
        <v>310</v>
      </c>
      <c r="F25" s="260"/>
      <c r="G25" s="254">
        <v>16494</v>
      </c>
      <c r="H25" s="60"/>
      <c r="I25" s="60"/>
      <c r="J25" s="254">
        <v>16494</v>
      </c>
      <c r="K25" s="60"/>
      <c r="L25" s="60"/>
      <c r="M25" s="60"/>
      <c r="N25" s="60"/>
      <c r="O25" s="140"/>
      <c r="P25" s="60"/>
      <c r="Q25" s="60"/>
      <c r="R25" s="60"/>
      <c r="S25" s="60"/>
      <c r="T25" s="140"/>
      <c r="U25" s="60"/>
      <c r="V25" s="60">
        <v>100</v>
      </c>
      <c r="W25" s="60"/>
      <c r="X25" s="60"/>
      <c r="Y25" s="60">
        <v>100</v>
      </c>
      <c r="Z25" s="60"/>
    </row>
    <row r="26" spans="1:26" s="118" customFormat="1" ht="42.75" customHeight="1">
      <c r="A26" s="126" t="s">
        <v>311</v>
      </c>
      <c r="B26" s="264" t="s">
        <v>290</v>
      </c>
      <c r="C26" s="251" t="s">
        <v>291</v>
      </c>
      <c r="D26" s="257" t="s">
        <v>312</v>
      </c>
      <c r="E26" s="125" t="s">
        <v>276</v>
      </c>
      <c r="F26" s="253" t="s">
        <v>293</v>
      </c>
      <c r="G26" s="137">
        <v>8351</v>
      </c>
      <c r="H26" s="60"/>
      <c r="I26" s="60">
        <v>7025</v>
      </c>
      <c r="J26" s="60">
        <v>1326</v>
      </c>
      <c r="K26" s="60"/>
      <c r="L26" s="60"/>
      <c r="M26" s="60"/>
      <c r="N26" s="60"/>
      <c r="O26" s="140"/>
      <c r="P26" s="60"/>
      <c r="Q26" s="60"/>
      <c r="R26" s="60"/>
      <c r="S26" s="60"/>
      <c r="T26" s="140"/>
      <c r="U26" s="60"/>
      <c r="V26" s="60">
        <v>1095</v>
      </c>
      <c r="W26" s="60"/>
      <c r="X26" s="60"/>
      <c r="Y26" s="60">
        <v>1095</v>
      </c>
      <c r="Z26" s="60"/>
    </row>
    <row r="27" spans="1:26" s="118" customFormat="1" ht="46.5" customHeight="1">
      <c r="A27" s="126" t="s">
        <v>313</v>
      </c>
      <c r="B27" s="265" t="s">
        <v>314</v>
      </c>
      <c r="C27" s="251" t="s">
        <v>315</v>
      </c>
      <c r="D27" s="263" t="s">
        <v>316</v>
      </c>
      <c r="E27" s="125" t="s">
        <v>276</v>
      </c>
      <c r="F27" s="253" t="s">
        <v>317</v>
      </c>
      <c r="G27" s="266">
        <v>13000</v>
      </c>
      <c r="H27" s="60"/>
      <c r="I27" s="60"/>
      <c r="J27" s="60">
        <v>13000</v>
      </c>
      <c r="K27" s="60"/>
      <c r="L27" s="60"/>
      <c r="M27" s="60"/>
      <c r="N27" s="60"/>
      <c r="O27" s="140"/>
      <c r="P27" s="60"/>
      <c r="Q27" s="60"/>
      <c r="R27" s="60"/>
      <c r="S27" s="60"/>
      <c r="T27" s="140"/>
      <c r="U27" s="60"/>
      <c r="V27" s="60">
        <v>5000</v>
      </c>
      <c r="W27" s="60"/>
      <c r="X27" s="60"/>
      <c r="Y27" s="60">
        <v>5000</v>
      </c>
      <c r="Z27" s="60"/>
    </row>
    <row r="28" spans="1:26" s="118" customFormat="1" ht="32.25" customHeight="1">
      <c r="A28" s="126" t="s">
        <v>318</v>
      </c>
      <c r="B28" s="136" t="s">
        <v>225</v>
      </c>
      <c r="C28" s="124"/>
      <c r="D28" s="125"/>
      <c r="E28" s="125"/>
      <c r="F28" s="124"/>
      <c r="G28" s="135"/>
      <c r="H28" s="60"/>
      <c r="I28" s="60"/>
      <c r="J28" s="60"/>
      <c r="K28" s="60"/>
      <c r="L28" s="60"/>
      <c r="M28" s="60"/>
      <c r="N28" s="60"/>
      <c r="O28" s="60"/>
      <c r="P28" s="60"/>
      <c r="Q28" s="60"/>
      <c r="R28" s="60"/>
      <c r="S28" s="60"/>
      <c r="T28" s="60"/>
      <c r="U28" s="60"/>
      <c r="V28" s="60">
        <v>2515</v>
      </c>
      <c r="W28" s="60"/>
      <c r="X28" s="60"/>
      <c r="Y28" s="60">
        <v>2515</v>
      </c>
      <c r="Z28" s="60"/>
    </row>
    <row r="29" spans="1:26" s="128" customFormat="1" ht="32.25" customHeight="1">
      <c r="A29" s="134" t="s">
        <v>17</v>
      </c>
      <c r="B29" s="133" t="s">
        <v>84</v>
      </c>
      <c r="C29" s="131"/>
      <c r="D29" s="132"/>
      <c r="E29" s="131"/>
      <c r="F29" s="131"/>
      <c r="G29" s="130">
        <v>3800</v>
      </c>
      <c r="H29" s="130">
        <v>0</v>
      </c>
      <c r="I29" s="130">
        <v>0</v>
      </c>
      <c r="J29" s="130">
        <v>0</v>
      </c>
      <c r="K29" s="130">
        <v>0</v>
      </c>
      <c r="L29" s="130">
        <v>0</v>
      </c>
      <c r="M29" s="130">
        <v>0</v>
      </c>
      <c r="N29" s="130">
        <v>0</v>
      </c>
      <c r="O29" s="130">
        <v>0</v>
      </c>
      <c r="P29" s="130">
        <v>0</v>
      </c>
      <c r="Q29" s="130">
        <v>0</v>
      </c>
      <c r="R29" s="130">
        <v>0</v>
      </c>
      <c r="S29" s="130">
        <v>0</v>
      </c>
      <c r="T29" s="130">
        <v>0</v>
      </c>
      <c r="U29" s="130">
        <v>0</v>
      </c>
      <c r="V29" s="130">
        <v>3800</v>
      </c>
      <c r="W29" s="130">
        <v>0</v>
      </c>
      <c r="X29" s="130">
        <v>1800</v>
      </c>
      <c r="Y29" s="130">
        <v>2000</v>
      </c>
      <c r="Z29" s="129"/>
    </row>
    <row r="30" spans="1:26" s="118" customFormat="1" ht="110.25" customHeight="1">
      <c r="A30" s="127">
        <v>1</v>
      </c>
      <c r="B30" s="267" t="s">
        <v>319</v>
      </c>
      <c r="C30" s="268" t="s">
        <v>226</v>
      </c>
      <c r="D30" s="268" t="s">
        <v>226</v>
      </c>
      <c r="E30" s="125" t="s">
        <v>276</v>
      </c>
      <c r="F30" s="123"/>
      <c r="G30" s="61">
        <v>2000</v>
      </c>
      <c r="H30" s="61"/>
      <c r="I30" s="64"/>
      <c r="J30" s="64"/>
      <c r="K30" s="64"/>
      <c r="L30" s="64"/>
      <c r="M30" s="64"/>
      <c r="N30" s="64"/>
      <c r="O30" s="64"/>
      <c r="P30" s="64"/>
      <c r="Q30" s="61"/>
      <c r="R30" s="64"/>
      <c r="S30" s="64"/>
      <c r="T30" s="64"/>
      <c r="U30" s="64"/>
      <c r="V30" s="60">
        <v>2000</v>
      </c>
      <c r="W30" s="64"/>
      <c r="X30" s="64"/>
      <c r="Y30" s="64">
        <v>2000</v>
      </c>
      <c r="Z30" s="64"/>
    </row>
    <row r="31" spans="1:26" s="118" customFormat="1" ht="174.75" customHeight="1">
      <c r="A31" s="122" t="s">
        <v>170</v>
      </c>
      <c r="B31" s="267" t="s">
        <v>320</v>
      </c>
      <c r="C31" s="268" t="s">
        <v>226</v>
      </c>
      <c r="D31" s="268" t="s">
        <v>226</v>
      </c>
      <c r="E31" s="125" t="s">
        <v>276</v>
      </c>
      <c r="F31" s="121"/>
      <c r="G31" s="63">
        <v>1800</v>
      </c>
      <c r="H31" s="63"/>
      <c r="I31" s="119"/>
      <c r="J31" s="119"/>
      <c r="K31" s="119"/>
      <c r="L31" s="119"/>
      <c r="M31" s="119"/>
      <c r="N31" s="119"/>
      <c r="O31" s="119"/>
      <c r="P31" s="119"/>
      <c r="Q31" s="63"/>
      <c r="R31" s="119"/>
      <c r="S31" s="119"/>
      <c r="T31" s="119"/>
      <c r="U31" s="119"/>
      <c r="V31" s="120">
        <v>1800</v>
      </c>
      <c r="W31" s="119"/>
      <c r="X31" s="119">
        <v>1800</v>
      </c>
      <c r="Y31" s="119"/>
      <c r="Z31" s="119"/>
    </row>
    <row r="32" spans="1:26">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6">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1:26">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spans="1:26">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spans="1:26">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spans="1:26">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spans="1:26">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spans="1:26">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row>
    <row r="41" spans="1:26">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1:26">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1:26">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spans="1:26">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26">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spans="1:26">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spans="1:26">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spans="1:26">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spans="1:26">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spans="1:26">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spans="1:26">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spans="1:26">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spans="1:26">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spans="1:26">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spans="1:26">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spans="1:26">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spans="1:26">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spans="1:26">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spans="1:26">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spans="1:26">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spans="1:26">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spans="1:26">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spans="1:26">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spans="1:26">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spans="1:26">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spans="1:26">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spans="1:26">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spans="1:26">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spans="1:26">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spans="1:26">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spans="1:26">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row r="96" spans="1:26">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row>
    <row r="97" spans="1:26">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row>
    <row r="98" spans="1:26">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row>
    <row r="99" spans="1:26">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spans="1:26">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spans="1:26">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row>
    <row r="102" spans="1:26">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spans="1:26">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spans="1:26">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spans="1:26">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spans="1:26">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spans="1:26">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spans="1:26">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spans="1:26">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spans="1:26">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spans="1:26">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spans="1:26">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spans="1:26">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spans="1:26">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spans="1:26">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spans="1:26">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spans="1:26">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spans="1:26">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spans="1:26">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spans="1:26">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spans="1:26">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spans="1:26">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spans="1:26">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spans="1:26">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1:26">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spans="1:26">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spans="1:26">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1:26">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spans="1:26">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1:26">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spans="1:26">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spans="1:26">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spans="1:26">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spans="1:26">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spans="1:26">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spans="1:26">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spans="1:26">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spans="1:26">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spans="1:26">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spans="1:26">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spans="1:26">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spans="1:26">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spans="1:26">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1:26">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spans="1:26">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spans="1:26">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spans="1:26">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1:26">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spans="1:26">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1:26">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1:26">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spans="1:26">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spans="1:26">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spans="1:26">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spans="1:26">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spans="1:26">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spans="1:26">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spans="1:26">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spans="1:26">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spans="1:26">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spans="1:26">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spans="1:26">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spans="1:26">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1:26">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spans="1:26">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spans="1:26">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spans="1:26">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spans="1:26">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spans="1:26">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spans="1:26">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spans="1:26">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sheetData>
  <mergeCells count="43">
    <mergeCell ref="A1:B1"/>
    <mergeCell ref="A2:B2"/>
    <mergeCell ref="A3:Z3"/>
    <mergeCell ref="A4:Z4"/>
    <mergeCell ref="A5:Z5"/>
    <mergeCell ref="J8:J9"/>
    <mergeCell ref="A6:A9"/>
    <mergeCell ref="B6:B9"/>
    <mergeCell ref="C6:C9"/>
    <mergeCell ref="D6:D9"/>
    <mergeCell ref="E6:E9"/>
    <mergeCell ref="Z8:Z9"/>
    <mergeCell ref="AC6:AF7"/>
    <mergeCell ref="F7:F9"/>
    <mergeCell ref="G7:G9"/>
    <mergeCell ref="H7:K7"/>
    <mergeCell ref="L7:L9"/>
    <mergeCell ref="M7:P7"/>
    <mergeCell ref="Q7:Q9"/>
    <mergeCell ref="F6:K6"/>
    <mergeCell ref="N8:N9"/>
    <mergeCell ref="O8:O9"/>
    <mergeCell ref="L6:P6"/>
    <mergeCell ref="Q6:U6"/>
    <mergeCell ref="V6:Z6"/>
    <mergeCell ref="H8:H9"/>
    <mergeCell ref="I8:I9"/>
    <mergeCell ref="AC8:AC9"/>
    <mergeCell ref="AD8:AF8"/>
    <mergeCell ref="K8:K9"/>
    <mergeCell ref="M8:M9"/>
    <mergeCell ref="W1:Z1"/>
    <mergeCell ref="P8:P9"/>
    <mergeCell ref="R8:R9"/>
    <mergeCell ref="S8:S9"/>
    <mergeCell ref="T8:T9"/>
    <mergeCell ref="U8:U9"/>
    <mergeCell ref="W8:W9"/>
    <mergeCell ref="R7:U7"/>
    <mergeCell ref="V7:V9"/>
    <mergeCell ref="W7:Z7"/>
    <mergeCell ref="X8:X9"/>
    <mergeCell ref="Y8:Y9"/>
  </mergeCells>
  <pageMargins left="0.34" right="0.24" top="0.37" bottom="0.37" header="0.3" footer="0.3"/>
  <pageSetup paperSize="9" scale="41" orientation="landscape" verticalDpi="0" r:id="rId1"/>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view="pageBreakPreview" topLeftCell="A19" zoomScaleNormal="100" zoomScaleSheetLayoutView="100" workbookViewId="0">
      <selection activeCell="B11" sqref="B11"/>
    </sheetView>
  </sheetViews>
  <sheetFormatPr defaultRowHeight="16.5"/>
  <cols>
    <col min="1" max="1" width="4.140625" style="1" customWidth="1"/>
    <col min="2" max="2" width="65.7109375" style="1" customWidth="1"/>
    <col min="3" max="3" width="19.28515625" style="1" customWidth="1"/>
    <col min="4" max="16384" width="9.140625" style="1"/>
  </cols>
  <sheetData>
    <row r="1" spans="1:3" s="16" customFormat="1">
      <c r="A1" s="17" t="s">
        <v>32</v>
      </c>
      <c r="B1" s="17"/>
      <c r="C1" s="23" t="s">
        <v>33</v>
      </c>
    </row>
    <row r="2" spans="1:3" s="16" customFormat="1">
      <c r="A2" s="17" t="s">
        <v>34</v>
      </c>
      <c r="B2" s="17"/>
      <c r="C2" s="17"/>
    </row>
    <row r="3" spans="1:3">
      <c r="A3" s="19"/>
      <c r="B3" s="19"/>
      <c r="C3" s="19"/>
    </row>
    <row r="4" spans="1:3" ht="18" customHeight="1">
      <c r="A4" s="302" t="s">
        <v>234</v>
      </c>
      <c r="B4" s="302"/>
      <c r="C4" s="302"/>
    </row>
    <row r="5" spans="1:3" ht="20.25" customHeight="1">
      <c r="A5" s="303" t="s">
        <v>174</v>
      </c>
      <c r="B5" s="303"/>
      <c r="C5" s="303"/>
    </row>
    <row r="6" spans="1:3">
      <c r="A6" s="304" t="s">
        <v>0</v>
      </c>
      <c r="B6" s="304"/>
      <c r="C6" s="304"/>
    </row>
    <row r="7" spans="1:3" ht="23.25" customHeight="1">
      <c r="A7" s="15" t="s">
        <v>31</v>
      </c>
      <c r="B7" s="15" t="s">
        <v>2</v>
      </c>
      <c r="C7" s="15" t="s">
        <v>3</v>
      </c>
    </row>
    <row r="8" spans="1:3" ht="20.25" customHeight="1">
      <c r="A8" s="51" t="s">
        <v>4</v>
      </c>
      <c r="B8" s="55" t="s">
        <v>5</v>
      </c>
      <c r="C8" s="54">
        <f>C9+C12+C16+C17</f>
        <v>572067</v>
      </c>
    </row>
    <row r="9" spans="1:3" ht="20.25" customHeight="1">
      <c r="A9" s="27" t="s">
        <v>6</v>
      </c>
      <c r="B9" s="14" t="s">
        <v>7</v>
      </c>
      <c r="C9" s="31">
        <f>SUM(C10:C11)</f>
        <v>98996</v>
      </c>
    </row>
    <row r="10" spans="1:3" ht="20.25" customHeight="1">
      <c r="A10" s="10" t="s">
        <v>8</v>
      </c>
      <c r="B10" s="11" t="s">
        <v>9</v>
      </c>
      <c r="C10" s="33">
        <f>98996-C11</f>
        <v>47715</v>
      </c>
    </row>
    <row r="11" spans="1:3" ht="20.25" customHeight="1">
      <c r="A11" s="10" t="s">
        <v>8</v>
      </c>
      <c r="B11" s="11" t="s">
        <v>10</v>
      </c>
      <c r="C11" s="33">
        <v>51281</v>
      </c>
    </row>
    <row r="12" spans="1:3" ht="20.25" customHeight="1">
      <c r="A12" s="8" t="s">
        <v>11</v>
      </c>
      <c r="B12" s="9" t="s">
        <v>12</v>
      </c>
      <c r="C12" s="32">
        <f>SUM(C13:C15)</f>
        <v>473071</v>
      </c>
    </row>
    <row r="13" spans="1:3" ht="20.25" customHeight="1">
      <c r="A13" s="10" t="s">
        <v>8</v>
      </c>
      <c r="B13" s="11" t="s">
        <v>13</v>
      </c>
      <c r="C13" s="33">
        <v>371909</v>
      </c>
    </row>
    <row r="14" spans="1:3" ht="20.25" customHeight="1">
      <c r="A14" s="10" t="s">
        <v>8</v>
      </c>
      <c r="B14" s="11" t="s">
        <v>14</v>
      </c>
      <c r="C14" s="33">
        <v>18312</v>
      </c>
    </row>
    <row r="15" spans="1:3" ht="20.25" customHeight="1">
      <c r="A15" s="39" t="s">
        <v>8</v>
      </c>
      <c r="B15" s="11" t="s">
        <v>241</v>
      </c>
      <c r="C15" s="33">
        <v>82850</v>
      </c>
    </row>
    <row r="16" spans="1:3" ht="20.25" customHeight="1">
      <c r="A16" s="8" t="s">
        <v>15</v>
      </c>
      <c r="B16" s="9" t="s">
        <v>16</v>
      </c>
      <c r="C16" s="33"/>
    </row>
    <row r="17" spans="1:3" ht="20.25" customHeight="1">
      <c r="A17" s="49" t="s">
        <v>17</v>
      </c>
      <c r="B17" s="56" t="s">
        <v>18</v>
      </c>
      <c r="C17" s="50"/>
    </row>
    <row r="18" spans="1:3" ht="20.25" customHeight="1">
      <c r="A18" s="30" t="s">
        <v>19</v>
      </c>
      <c r="B18" s="57" t="s">
        <v>20</v>
      </c>
      <c r="C18" s="58">
        <f>C19+C24</f>
        <v>572067</v>
      </c>
    </row>
    <row r="19" spans="1:3" ht="20.25" customHeight="1">
      <c r="A19" s="27" t="s">
        <v>21</v>
      </c>
      <c r="B19" s="14" t="s">
        <v>22</v>
      </c>
      <c r="C19" s="31">
        <f>SUM(C20:C23)</f>
        <v>486005</v>
      </c>
    </row>
    <row r="20" spans="1:3" ht="20.25" customHeight="1">
      <c r="A20" s="10">
        <v>1</v>
      </c>
      <c r="B20" s="11" t="s">
        <v>23</v>
      </c>
      <c r="C20" s="33">
        <f>27265+15100</f>
        <v>42365</v>
      </c>
    </row>
    <row r="21" spans="1:3" ht="20.25" customHeight="1">
      <c r="A21" s="10">
        <v>2</v>
      </c>
      <c r="B21" s="11" t="s">
        <v>24</v>
      </c>
      <c r="C21" s="33">
        <f>434222-C23</f>
        <v>425563</v>
      </c>
    </row>
    <row r="22" spans="1:3" ht="20.25" customHeight="1">
      <c r="A22" s="10">
        <v>3</v>
      </c>
      <c r="B22" s="11" t="s">
        <v>25</v>
      </c>
      <c r="C22" s="33">
        <v>9418</v>
      </c>
    </row>
    <row r="23" spans="1:3" ht="20.25" customHeight="1">
      <c r="A23" s="10">
        <v>4</v>
      </c>
      <c r="B23" s="11" t="s">
        <v>26</v>
      </c>
      <c r="C23" s="33">
        <v>8659</v>
      </c>
    </row>
    <row r="24" spans="1:3" ht="20.25" customHeight="1">
      <c r="A24" s="8" t="s">
        <v>11</v>
      </c>
      <c r="B24" s="9" t="s">
        <v>27</v>
      </c>
      <c r="C24" s="32">
        <f>SUM(C25:C26)</f>
        <v>86062</v>
      </c>
    </row>
    <row r="25" spans="1:3" ht="20.25" customHeight="1">
      <c r="A25" s="10">
        <v>1</v>
      </c>
      <c r="B25" s="11" t="s">
        <v>28</v>
      </c>
      <c r="C25" s="33">
        <v>82850</v>
      </c>
    </row>
    <row r="26" spans="1:3" ht="20.25" customHeight="1">
      <c r="A26" s="10">
        <v>2</v>
      </c>
      <c r="B26" s="11" t="s">
        <v>29</v>
      </c>
      <c r="C26" s="33">
        <f>18312-15100</f>
        <v>3212</v>
      </c>
    </row>
    <row r="27" spans="1:3" ht="20.25" customHeight="1">
      <c r="A27" s="12" t="s">
        <v>15</v>
      </c>
      <c r="B27" s="13" t="s">
        <v>30</v>
      </c>
      <c r="C27" s="34"/>
    </row>
  </sheetData>
  <mergeCells count="3">
    <mergeCell ref="A4:C4"/>
    <mergeCell ref="A5:C5"/>
    <mergeCell ref="A6:C6"/>
  </mergeCells>
  <pageMargins left="0.7" right="0.43"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BreakPreview" topLeftCell="A7" zoomScaleNormal="100" zoomScaleSheetLayoutView="100" workbookViewId="0">
      <selection activeCell="B11" sqref="B11"/>
    </sheetView>
  </sheetViews>
  <sheetFormatPr defaultRowHeight="16.5"/>
  <cols>
    <col min="1" max="1" width="5.42578125" style="1" customWidth="1"/>
    <col min="2" max="2" width="67.5703125" style="1" customWidth="1"/>
    <col min="3" max="3" width="17" style="1" customWidth="1"/>
    <col min="4" max="16384" width="9.140625" style="1"/>
  </cols>
  <sheetData>
    <row r="1" spans="1:3" s="16" customFormat="1">
      <c r="A1" s="17" t="s">
        <v>32</v>
      </c>
      <c r="B1" s="17"/>
      <c r="C1" s="23" t="s">
        <v>49</v>
      </c>
    </row>
    <row r="2" spans="1:3" s="16" customFormat="1">
      <c r="A2" s="17" t="s">
        <v>34</v>
      </c>
      <c r="B2" s="17"/>
      <c r="C2" s="17"/>
    </row>
    <row r="3" spans="1:3">
      <c r="A3" s="19"/>
      <c r="B3" s="19"/>
      <c r="C3" s="19"/>
    </row>
    <row r="4" spans="1:3">
      <c r="A4" s="305" t="s">
        <v>48</v>
      </c>
      <c r="B4" s="305"/>
      <c r="C4" s="305"/>
    </row>
    <row r="5" spans="1:3">
      <c r="A5" s="305" t="s">
        <v>235</v>
      </c>
      <c r="B5" s="305"/>
      <c r="C5" s="305"/>
    </row>
    <row r="6" spans="1:3">
      <c r="A6" s="306" t="str">
        <f>'81'!A5:C5</f>
        <v>(Kèm theo Quyết định số      /QĐ-UBND ngày      tháng      năm 2022 của UBND huyện Đăk Hà)</v>
      </c>
      <c r="B6" s="306"/>
      <c r="C6" s="306"/>
    </row>
    <row r="7" spans="1:3">
      <c r="A7" s="307" t="s">
        <v>0</v>
      </c>
      <c r="B7" s="307"/>
      <c r="C7" s="307"/>
    </row>
    <row r="8" spans="1:3">
      <c r="A8" s="22" t="s">
        <v>1</v>
      </c>
      <c r="B8" s="22" t="s">
        <v>2</v>
      </c>
      <c r="C8" s="22" t="s">
        <v>35</v>
      </c>
    </row>
    <row r="9" spans="1:3">
      <c r="A9" s="20" t="s">
        <v>4</v>
      </c>
      <c r="B9" s="21" t="s">
        <v>36</v>
      </c>
      <c r="C9" s="35"/>
    </row>
    <row r="10" spans="1:3">
      <c r="A10" s="2" t="s">
        <v>6</v>
      </c>
      <c r="B10" s="3" t="s">
        <v>37</v>
      </c>
      <c r="C10" s="37">
        <f>C11+C12+C16+C17</f>
        <v>572067</v>
      </c>
    </row>
    <row r="11" spans="1:3">
      <c r="A11" s="4">
        <v>1</v>
      </c>
      <c r="B11" s="5" t="s">
        <v>38</v>
      </c>
      <c r="C11" s="36">
        <f>'81'!C9</f>
        <v>98996</v>
      </c>
    </row>
    <row r="12" spans="1:3">
      <c r="A12" s="4">
        <v>2</v>
      </c>
      <c r="B12" s="5" t="s">
        <v>12</v>
      </c>
      <c r="C12" s="36">
        <f>SUM(C13:C15)</f>
        <v>473071</v>
      </c>
    </row>
    <row r="13" spans="1:3">
      <c r="A13" s="4" t="s">
        <v>8</v>
      </c>
      <c r="B13" s="5" t="s">
        <v>13</v>
      </c>
      <c r="C13" s="36">
        <f>'81'!C13</f>
        <v>371909</v>
      </c>
    </row>
    <row r="14" spans="1:3">
      <c r="A14" s="4" t="s">
        <v>8</v>
      </c>
      <c r="B14" s="5" t="s">
        <v>14</v>
      </c>
      <c r="C14" s="36">
        <f>'81'!C14</f>
        <v>18312</v>
      </c>
    </row>
    <row r="15" spans="1:3">
      <c r="A15" s="4" t="s">
        <v>8</v>
      </c>
      <c r="B15" s="5" t="s">
        <v>241</v>
      </c>
      <c r="C15" s="36">
        <f>'81'!C15</f>
        <v>82850</v>
      </c>
    </row>
    <row r="16" spans="1:3">
      <c r="A16" s="4">
        <v>3</v>
      </c>
      <c r="B16" s="5" t="s">
        <v>16</v>
      </c>
      <c r="C16" s="36"/>
    </row>
    <row r="17" spans="1:3">
      <c r="A17" s="4">
        <v>4</v>
      </c>
      <c r="B17" s="5" t="s">
        <v>18</v>
      </c>
      <c r="C17" s="36"/>
    </row>
    <row r="18" spans="1:3">
      <c r="A18" s="2" t="s">
        <v>11</v>
      </c>
      <c r="B18" s="3" t="s">
        <v>39</v>
      </c>
      <c r="C18" s="37">
        <f>C19+C20+C23</f>
        <v>572067</v>
      </c>
    </row>
    <row r="19" spans="1:3">
      <c r="A19" s="4">
        <v>1</v>
      </c>
      <c r="B19" s="5" t="s">
        <v>40</v>
      </c>
      <c r="C19" s="36">
        <f>'81'!C18-C20</f>
        <v>522092</v>
      </c>
    </row>
    <row r="20" spans="1:3">
      <c r="A20" s="4">
        <v>2</v>
      </c>
      <c r="B20" s="5" t="s">
        <v>41</v>
      </c>
      <c r="C20" s="36">
        <f>SUM(C21:C22)</f>
        <v>49975</v>
      </c>
    </row>
    <row r="21" spans="1:3">
      <c r="A21" s="4" t="s">
        <v>42</v>
      </c>
      <c r="B21" s="5" t="s">
        <v>43</v>
      </c>
      <c r="C21" s="36">
        <v>47903</v>
      </c>
    </row>
    <row r="22" spans="1:3">
      <c r="A22" s="4" t="s">
        <v>42</v>
      </c>
      <c r="B22" s="5" t="s">
        <v>44</v>
      </c>
      <c r="C22" s="36">
        <v>2072</v>
      </c>
    </row>
    <row r="23" spans="1:3">
      <c r="A23" s="4">
        <v>3</v>
      </c>
      <c r="B23" s="5" t="s">
        <v>30</v>
      </c>
      <c r="C23" s="36"/>
    </row>
    <row r="24" spans="1:3">
      <c r="A24" s="2" t="s">
        <v>19</v>
      </c>
      <c r="B24" s="3" t="s">
        <v>45</v>
      </c>
      <c r="C24" s="36"/>
    </row>
    <row r="25" spans="1:3">
      <c r="A25" s="2" t="s">
        <v>6</v>
      </c>
      <c r="B25" s="3" t="s">
        <v>37</v>
      </c>
      <c r="C25" s="37">
        <f>C26+C27+C30+C31</f>
        <v>52687</v>
      </c>
    </row>
    <row r="26" spans="1:3">
      <c r="A26" s="4">
        <v>1</v>
      </c>
      <c r="B26" s="5" t="s">
        <v>38</v>
      </c>
      <c r="C26" s="36">
        <v>2712</v>
      </c>
    </row>
    <row r="27" spans="1:3">
      <c r="A27" s="4">
        <v>2</v>
      </c>
      <c r="B27" s="5" t="s">
        <v>46</v>
      </c>
      <c r="C27" s="36">
        <f>SUM(C28:C29)</f>
        <v>49975</v>
      </c>
    </row>
    <row r="28" spans="1:3">
      <c r="A28" s="4" t="s">
        <v>47</v>
      </c>
      <c r="B28" s="5" t="s">
        <v>13</v>
      </c>
      <c r="C28" s="36">
        <f>C21</f>
        <v>47903</v>
      </c>
    </row>
    <row r="29" spans="1:3">
      <c r="A29" s="4" t="s">
        <v>47</v>
      </c>
      <c r="B29" s="5" t="s">
        <v>14</v>
      </c>
      <c r="C29" s="36">
        <f>C22</f>
        <v>2072</v>
      </c>
    </row>
    <row r="30" spans="1:3">
      <c r="A30" s="4">
        <v>3</v>
      </c>
      <c r="B30" s="5" t="s">
        <v>16</v>
      </c>
      <c r="C30" s="36"/>
    </row>
    <row r="31" spans="1:3">
      <c r="A31" s="4">
        <v>4</v>
      </c>
      <c r="B31" s="5" t="s">
        <v>18</v>
      </c>
      <c r="C31" s="36"/>
    </row>
    <row r="32" spans="1:3">
      <c r="A32" s="6" t="s">
        <v>11</v>
      </c>
      <c r="B32" s="7" t="s">
        <v>39</v>
      </c>
      <c r="C32" s="38">
        <f>C25</f>
        <v>52687</v>
      </c>
    </row>
  </sheetData>
  <mergeCells count="4">
    <mergeCell ref="A4:C4"/>
    <mergeCell ref="A6:C6"/>
    <mergeCell ref="A7:C7"/>
    <mergeCell ref="A5:C5"/>
  </mergeCells>
  <pageMargins left="0.98" right="0.7" top="0.75" bottom="0.75" header="0.3" footer="0.3"/>
  <pageSetup paperSize="9" scale="93"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topLeftCell="A4" zoomScale="90" zoomScaleNormal="100" zoomScaleSheetLayoutView="90" workbookViewId="0">
      <selection activeCell="B18" sqref="B18"/>
    </sheetView>
  </sheetViews>
  <sheetFormatPr defaultRowHeight="16.5"/>
  <cols>
    <col min="1" max="1" width="4.5703125" style="1" customWidth="1"/>
    <col min="2" max="2" width="57.42578125" style="1" customWidth="1"/>
    <col min="3" max="4" width="13.5703125" style="1" customWidth="1"/>
    <col min="5" max="16384" width="9.140625" style="1"/>
  </cols>
  <sheetData>
    <row r="1" spans="1:4" s="16" customFormat="1">
      <c r="A1" s="17" t="s">
        <v>32</v>
      </c>
      <c r="B1" s="17"/>
      <c r="C1" s="308" t="s">
        <v>72</v>
      </c>
      <c r="D1" s="308"/>
    </row>
    <row r="2" spans="1:4" s="16" customFormat="1">
      <c r="A2" s="17" t="s">
        <v>34</v>
      </c>
      <c r="B2" s="17"/>
      <c r="C2" s="17"/>
    </row>
    <row r="3" spans="1:4">
      <c r="A3" s="19"/>
      <c r="B3" s="19"/>
      <c r="C3" s="19"/>
    </row>
    <row r="4" spans="1:4">
      <c r="A4" s="305" t="s">
        <v>236</v>
      </c>
      <c r="B4" s="305"/>
      <c r="C4" s="305"/>
      <c r="D4" s="305"/>
    </row>
    <row r="5" spans="1:4">
      <c r="A5" s="306" t="str">
        <f>'81'!A5:C5</f>
        <v>(Kèm theo Quyết định số      /QĐ-UBND ngày      tháng      năm 2022 của UBND huyện Đăk Hà)</v>
      </c>
      <c r="B5" s="306"/>
      <c r="C5" s="306"/>
      <c r="D5" s="306"/>
    </row>
    <row r="6" spans="1:4">
      <c r="A6" s="312" t="s">
        <v>0</v>
      </c>
      <c r="B6" s="312"/>
      <c r="C6" s="312"/>
      <c r="D6" s="312"/>
    </row>
    <row r="7" spans="1:4">
      <c r="A7" s="309" t="s">
        <v>1</v>
      </c>
      <c r="B7" s="309" t="s">
        <v>2</v>
      </c>
      <c r="C7" s="311" t="s">
        <v>237</v>
      </c>
      <c r="D7" s="311"/>
    </row>
    <row r="8" spans="1:4" ht="36.75" customHeight="1">
      <c r="A8" s="310"/>
      <c r="B8" s="310"/>
      <c r="C8" s="24" t="s">
        <v>50</v>
      </c>
      <c r="D8" s="24" t="s">
        <v>51</v>
      </c>
    </row>
    <row r="9" spans="1:4" ht="20.25" customHeight="1">
      <c r="A9" s="28"/>
      <c r="B9" s="55" t="s">
        <v>52</v>
      </c>
      <c r="C9" s="52">
        <f>C10+C38</f>
        <v>175570</v>
      </c>
      <c r="D9" s="52">
        <f>D10+D38</f>
        <v>98996</v>
      </c>
    </row>
    <row r="10" spans="1:4">
      <c r="A10" s="27" t="s">
        <v>6</v>
      </c>
      <c r="B10" s="14" t="s">
        <v>53</v>
      </c>
      <c r="C10" s="42">
        <f>C11+C15+C19+C20+C25+C26+C27+C28+C29+C30+C31+C32+C33+C34+C35+C36+C37</f>
        <v>175570</v>
      </c>
      <c r="D10" s="42">
        <f>D11+D15+D19+D20+D25+D26+D27+D28+D29+D30+D31+D32+D33+D34+D35+D36+D37</f>
        <v>98996</v>
      </c>
    </row>
    <row r="11" spans="1:4">
      <c r="A11" s="29">
        <v>1</v>
      </c>
      <c r="B11" s="11" t="s">
        <v>54</v>
      </c>
      <c r="C11" s="43">
        <f>SUM(C12:C14)</f>
        <v>340</v>
      </c>
      <c r="D11" s="43">
        <f>SUM(D12:D14)</f>
        <v>51</v>
      </c>
    </row>
    <row r="12" spans="1:4" s="41" customFormat="1">
      <c r="A12" s="44"/>
      <c r="B12" s="40" t="s">
        <v>119</v>
      </c>
      <c r="C12" s="45">
        <v>290</v>
      </c>
      <c r="D12" s="45">
        <v>43.5</v>
      </c>
    </row>
    <row r="13" spans="1:4" s="41" customFormat="1">
      <c r="A13" s="44"/>
      <c r="B13" s="40" t="s">
        <v>120</v>
      </c>
      <c r="C13" s="45">
        <v>50</v>
      </c>
      <c r="D13" s="45">
        <v>7.5</v>
      </c>
    </row>
    <row r="14" spans="1:4" s="41" customFormat="1">
      <c r="A14" s="44"/>
      <c r="B14" s="25" t="s">
        <v>123</v>
      </c>
      <c r="C14" s="45"/>
      <c r="D14" s="45"/>
    </row>
    <row r="15" spans="1:4">
      <c r="A15" s="29">
        <v>2</v>
      </c>
      <c r="B15" s="11" t="s">
        <v>55</v>
      </c>
      <c r="C15" s="43">
        <f>SUM(C16:C18)</f>
        <v>9700</v>
      </c>
      <c r="D15" s="43">
        <f>SUM(D16:D18)</f>
        <v>1530</v>
      </c>
    </row>
    <row r="16" spans="1:4" s="41" customFormat="1">
      <c r="A16" s="44"/>
      <c r="B16" s="25" t="s">
        <v>119</v>
      </c>
      <c r="C16" s="45">
        <v>8600</v>
      </c>
      <c r="D16" s="45">
        <v>1290</v>
      </c>
    </row>
    <row r="17" spans="1:4" s="41" customFormat="1">
      <c r="A17" s="44"/>
      <c r="B17" s="25" t="s">
        <v>120</v>
      </c>
      <c r="C17" s="45">
        <v>1000</v>
      </c>
      <c r="D17" s="45">
        <v>150</v>
      </c>
    </row>
    <row r="18" spans="1:4" s="41" customFormat="1">
      <c r="A18" s="44"/>
      <c r="B18" s="25" t="s">
        <v>123</v>
      </c>
      <c r="C18" s="45">
        <v>100</v>
      </c>
      <c r="D18" s="45">
        <v>90</v>
      </c>
    </row>
    <row r="19" spans="1:4">
      <c r="A19" s="29">
        <v>3</v>
      </c>
      <c r="B19" s="11" t="s">
        <v>56</v>
      </c>
      <c r="C19" s="43"/>
      <c r="D19" s="43"/>
    </row>
    <row r="20" spans="1:4">
      <c r="A20" s="29">
        <v>4</v>
      </c>
      <c r="B20" s="11" t="s">
        <v>57</v>
      </c>
      <c r="C20" s="43">
        <f>SUM(C21:C24)</f>
        <v>59200</v>
      </c>
      <c r="D20" s="43">
        <f>SUM(D21:D24)</f>
        <v>48850</v>
      </c>
    </row>
    <row r="21" spans="1:4" s="41" customFormat="1">
      <c r="A21" s="44"/>
      <c r="B21" s="25" t="s">
        <v>121</v>
      </c>
      <c r="C21" s="45">
        <v>45400</v>
      </c>
      <c r="D21" s="45">
        <v>38590</v>
      </c>
    </row>
    <row r="22" spans="1:4" s="41" customFormat="1">
      <c r="A22" s="44"/>
      <c r="B22" s="25" t="s">
        <v>120</v>
      </c>
      <c r="C22" s="45">
        <v>1200</v>
      </c>
      <c r="D22" s="45">
        <v>1020</v>
      </c>
    </row>
    <row r="23" spans="1:4" s="41" customFormat="1">
      <c r="A23" s="44"/>
      <c r="B23" s="25" t="s">
        <v>122</v>
      </c>
      <c r="C23" s="45">
        <v>100</v>
      </c>
      <c r="D23" s="45">
        <v>100</v>
      </c>
    </row>
    <row r="24" spans="1:4" s="41" customFormat="1">
      <c r="A24" s="44"/>
      <c r="B24" s="25" t="s">
        <v>123</v>
      </c>
      <c r="C24" s="45">
        <v>12500</v>
      </c>
      <c r="D24" s="45">
        <v>9140</v>
      </c>
    </row>
    <row r="25" spans="1:4">
      <c r="A25" s="29">
        <v>5</v>
      </c>
      <c r="B25" s="11" t="s">
        <v>58</v>
      </c>
      <c r="C25" s="43">
        <v>11200</v>
      </c>
      <c r="D25" s="43">
        <v>10080</v>
      </c>
    </row>
    <row r="26" spans="1:4">
      <c r="A26" s="29">
        <v>6</v>
      </c>
      <c r="B26" s="11" t="s">
        <v>59</v>
      </c>
      <c r="C26" s="43">
        <v>49000</v>
      </c>
      <c r="D26" s="43"/>
    </row>
    <row r="27" spans="1:4">
      <c r="A27" s="29">
        <v>7</v>
      </c>
      <c r="B27" s="11" t="s">
        <v>60</v>
      </c>
      <c r="C27" s="43">
        <v>10500</v>
      </c>
      <c r="D27" s="43">
        <v>10500</v>
      </c>
    </row>
    <row r="28" spans="1:4">
      <c r="A28" s="29">
        <v>8</v>
      </c>
      <c r="B28" s="11" t="s">
        <v>61</v>
      </c>
      <c r="C28" s="43">
        <v>4050</v>
      </c>
      <c r="D28" s="43">
        <v>2835</v>
      </c>
    </row>
    <row r="29" spans="1:4">
      <c r="A29" s="29">
        <v>9</v>
      </c>
      <c r="B29" s="11" t="s">
        <v>62</v>
      </c>
      <c r="C29" s="43"/>
      <c r="D29" s="43"/>
    </row>
    <row r="30" spans="1:4">
      <c r="A30" s="29">
        <v>10</v>
      </c>
      <c r="B30" s="11" t="s">
        <v>63</v>
      </c>
      <c r="C30" s="43">
        <v>200</v>
      </c>
      <c r="D30" s="43">
        <v>200</v>
      </c>
    </row>
    <row r="31" spans="1:4">
      <c r="A31" s="29">
        <v>11</v>
      </c>
      <c r="B31" s="11" t="s">
        <v>64</v>
      </c>
      <c r="C31" s="43">
        <v>2900</v>
      </c>
      <c r="D31" s="43">
        <v>2320</v>
      </c>
    </row>
    <row r="32" spans="1:4">
      <c r="A32" s="29">
        <v>12</v>
      </c>
      <c r="B32" s="11" t="s">
        <v>65</v>
      </c>
      <c r="C32" s="43">
        <v>23000</v>
      </c>
      <c r="D32" s="43">
        <v>20240</v>
      </c>
    </row>
    <row r="33" spans="1:4">
      <c r="A33" s="29">
        <v>13</v>
      </c>
      <c r="B33" s="11" t="s">
        <v>66</v>
      </c>
      <c r="C33" s="43"/>
      <c r="D33" s="43"/>
    </row>
    <row r="34" spans="1:4">
      <c r="A34" s="29">
        <v>14</v>
      </c>
      <c r="B34" s="11" t="s">
        <v>67</v>
      </c>
      <c r="C34" s="43"/>
      <c r="D34" s="43"/>
    </row>
    <row r="35" spans="1:4">
      <c r="A35" s="29">
        <v>15</v>
      </c>
      <c r="B35" s="11" t="s">
        <v>68</v>
      </c>
      <c r="C35" s="43">
        <v>2180</v>
      </c>
      <c r="D35" s="43">
        <v>490</v>
      </c>
    </row>
    <row r="36" spans="1:4">
      <c r="A36" s="29">
        <v>16</v>
      </c>
      <c r="B36" s="11" t="s">
        <v>69</v>
      </c>
      <c r="C36" s="43">
        <v>3300</v>
      </c>
      <c r="D36" s="43">
        <v>1900</v>
      </c>
    </row>
    <row r="37" spans="1:4">
      <c r="A37" s="29">
        <v>17</v>
      </c>
      <c r="B37" s="11" t="s">
        <v>70</v>
      </c>
      <c r="C37" s="43">
        <v>0</v>
      </c>
      <c r="D37" s="43">
        <v>0</v>
      </c>
    </row>
    <row r="38" spans="1:4">
      <c r="A38" s="12" t="s">
        <v>11</v>
      </c>
      <c r="B38" s="13" t="s">
        <v>71</v>
      </c>
      <c r="C38" s="46"/>
      <c r="D38" s="46"/>
    </row>
  </sheetData>
  <mergeCells count="7">
    <mergeCell ref="C1:D1"/>
    <mergeCell ref="A7:A8"/>
    <mergeCell ref="B7:B8"/>
    <mergeCell ref="C7:D7"/>
    <mergeCell ref="A4:D4"/>
    <mergeCell ref="A5:D5"/>
    <mergeCell ref="A6:D6"/>
  </mergeCells>
  <pageMargins left="0.92" right="0.39" top="0.75" bottom="0.75" header="0.3" footer="0.3"/>
  <pageSetup paperSize="9" scale="9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Normal="100" zoomScaleSheetLayoutView="100" workbookViewId="0">
      <selection activeCell="D11" sqref="D11"/>
    </sheetView>
  </sheetViews>
  <sheetFormatPr defaultRowHeight="16.5"/>
  <cols>
    <col min="1" max="1" width="3.85546875" style="1" customWidth="1"/>
    <col min="2" max="2" width="55.5703125" style="1" customWidth="1"/>
    <col min="3" max="5" width="10.42578125" style="1" customWidth="1"/>
    <col min="6" max="16384" width="9.140625" style="1"/>
  </cols>
  <sheetData>
    <row r="1" spans="1:5" s="16" customFormat="1">
      <c r="A1" s="17" t="s">
        <v>32</v>
      </c>
      <c r="B1" s="17"/>
      <c r="C1" s="308" t="s">
        <v>90</v>
      </c>
      <c r="D1" s="308"/>
      <c r="E1" s="308"/>
    </row>
    <row r="2" spans="1:5" s="16" customFormat="1">
      <c r="A2" s="17" t="s">
        <v>34</v>
      </c>
      <c r="B2" s="17"/>
      <c r="C2" s="17"/>
    </row>
    <row r="4" spans="1:5">
      <c r="A4" s="305" t="s">
        <v>91</v>
      </c>
      <c r="B4" s="305"/>
      <c r="C4" s="305"/>
      <c r="D4" s="305"/>
      <c r="E4" s="305"/>
    </row>
    <row r="5" spans="1:5">
      <c r="A5" s="305" t="s">
        <v>238</v>
      </c>
      <c r="B5" s="305"/>
      <c r="C5" s="305"/>
      <c r="D5" s="305"/>
      <c r="E5" s="305"/>
    </row>
    <row r="6" spans="1:5">
      <c r="A6" s="306" t="str">
        <f>'81'!A5:C5</f>
        <v>(Kèm theo Quyết định số      /QĐ-UBND ngày      tháng      năm 2022 của UBND huyện Đăk Hà)</v>
      </c>
      <c r="B6" s="306"/>
      <c r="C6" s="306"/>
      <c r="D6" s="306"/>
      <c r="E6" s="306"/>
    </row>
    <row r="7" spans="1:5">
      <c r="A7" s="307" t="s">
        <v>0</v>
      </c>
      <c r="B7" s="307"/>
      <c r="C7" s="307"/>
      <c r="D7" s="307"/>
      <c r="E7" s="307"/>
    </row>
    <row r="8" spans="1:5">
      <c r="A8" s="313" t="s">
        <v>1</v>
      </c>
      <c r="B8" s="313" t="s">
        <v>73</v>
      </c>
      <c r="C8" s="313" t="s">
        <v>74</v>
      </c>
      <c r="D8" s="316" t="s">
        <v>75</v>
      </c>
      <c r="E8" s="316"/>
    </row>
    <row r="9" spans="1:5" ht="33" customHeight="1">
      <c r="A9" s="314"/>
      <c r="B9" s="314"/>
      <c r="C9" s="314"/>
      <c r="D9" s="317" t="s">
        <v>76</v>
      </c>
      <c r="E9" s="318" t="s">
        <v>89</v>
      </c>
    </row>
    <row r="10" spans="1:5">
      <c r="A10" s="315"/>
      <c r="B10" s="315"/>
      <c r="C10" s="315"/>
      <c r="D10" s="315"/>
      <c r="E10" s="319"/>
    </row>
    <row r="11" spans="1:5">
      <c r="A11" s="51"/>
      <c r="B11" s="53" t="s">
        <v>20</v>
      </c>
      <c r="C11" s="54">
        <f>SUM(D11:E11)</f>
        <v>572067</v>
      </c>
      <c r="D11" s="54">
        <f>D12+D31</f>
        <v>519380</v>
      </c>
      <c r="E11" s="54">
        <f>E12+E31</f>
        <v>52687</v>
      </c>
    </row>
    <row r="12" spans="1:5">
      <c r="A12" s="27" t="s">
        <v>4</v>
      </c>
      <c r="B12" s="14" t="s">
        <v>77</v>
      </c>
      <c r="C12" s="31">
        <f>SUM(D12:E12)</f>
        <v>486005</v>
      </c>
      <c r="D12" s="31">
        <f>D13+D25+D29+D30</f>
        <v>435390</v>
      </c>
      <c r="E12" s="31">
        <f>E13+E25+E29</f>
        <v>50615</v>
      </c>
    </row>
    <row r="13" spans="1:5">
      <c r="A13" s="8" t="s">
        <v>6</v>
      </c>
      <c r="B13" s="9" t="s">
        <v>23</v>
      </c>
      <c r="C13" s="31">
        <f>SUM(D13:E13)</f>
        <v>42365</v>
      </c>
      <c r="D13" s="32">
        <f>D14+D24</f>
        <v>42365</v>
      </c>
      <c r="E13" s="32">
        <f>E14+E24</f>
        <v>0</v>
      </c>
    </row>
    <row r="14" spans="1:5">
      <c r="A14" s="10">
        <v>1</v>
      </c>
      <c r="B14" s="11" t="s">
        <v>78</v>
      </c>
      <c r="C14" s="47">
        <f t="shared" ref="C14:C42" si="0">SUM(D14:E14)</f>
        <v>42365</v>
      </c>
      <c r="D14" s="33">
        <f>SUM(D16:D19)</f>
        <v>42365</v>
      </c>
      <c r="E14" s="33">
        <f>SUM(E16:E23)</f>
        <v>0</v>
      </c>
    </row>
    <row r="15" spans="1:5">
      <c r="A15" s="10"/>
      <c r="B15" s="11" t="s">
        <v>79</v>
      </c>
      <c r="C15" s="47">
        <f t="shared" si="0"/>
        <v>0</v>
      </c>
      <c r="D15" s="33"/>
      <c r="E15" s="33"/>
    </row>
    <row r="16" spans="1:5">
      <c r="A16" s="10" t="s">
        <v>8</v>
      </c>
      <c r="B16" s="25" t="s">
        <v>80</v>
      </c>
      <c r="C16" s="47">
        <f t="shared" si="0"/>
        <v>5800</v>
      </c>
      <c r="D16" s="33">
        <v>5800</v>
      </c>
      <c r="E16" s="33"/>
    </row>
    <row r="17" spans="1:5">
      <c r="A17" s="39" t="s">
        <v>8</v>
      </c>
      <c r="B17" s="25" t="s">
        <v>242</v>
      </c>
      <c r="C17" s="47">
        <f t="shared" si="0"/>
        <v>2000</v>
      </c>
      <c r="D17" s="33">
        <v>2000</v>
      </c>
      <c r="E17" s="33"/>
    </row>
    <row r="18" spans="1:5">
      <c r="A18" s="39" t="s">
        <v>8</v>
      </c>
      <c r="B18" s="25" t="s">
        <v>98</v>
      </c>
      <c r="C18" s="47">
        <f t="shared" si="0"/>
        <v>30765</v>
      </c>
      <c r="D18" s="33">
        <v>30765</v>
      </c>
      <c r="E18" s="33"/>
    </row>
    <row r="19" spans="1:5">
      <c r="A19" s="39" t="s">
        <v>8</v>
      </c>
      <c r="B19" s="25" t="s">
        <v>84</v>
      </c>
      <c r="C19" s="47">
        <f t="shared" si="0"/>
        <v>3800</v>
      </c>
      <c r="D19" s="33">
        <v>3800</v>
      </c>
      <c r="E19" s="33"/>
    </row>
    <row r="20" spans="1:5">
      <c r="A20" s="10"/>
      <c r="B20" s="11" t="s">
        <v>82</v>
      </c>
      <c r="C20" s="47">
        <f t="shared" si="0"/>
        <v>0</v>
      </c>
      <c r="D20" s="33"/>
      <c r="E20" s="33"/>
    </row>
    <row r="21" spans="1:5">
      <c r="A21" s="10" t="s">
        <v>8</v>
      </c>
      <c r="B21" s="25" t="s">
        <v>83</v>
      </c>
      <c r="C21" s="47">
        <f t="shared" si="0"/>
        <v>20240</v>
      </c>
      <c r="D21" s="33">
        <v>20240</v>
      </c>
      <c r="E21" s="33"/>
    </row>
    <row r="22" spans="1:5">
      <c r="A22" s="39" t="s">
        <v>8</v>
      </c>
      <c r="B22" s="25" t="s">
        <v>243</v>
      </c>
      <c r="C22" s="47">
        <f t="shared" si="0"/>
        <v>7025</v>
      </c>
      <c r="D22" s="33">
        <v>7025</v>
      </c>
      <c r="E22" s="33"/>
    </row>
    <row r="23" spans="1:5">
      <c r="A23" s="39" t="s">
        <v>8</v>
      </c>
      <c r="B23" s="25" t="s">
        <v>244</v>
      </c>
      <c r="C23" s="47">
        <f t="shared" si="0"/>
        <v>15100</v>
      </c>
      <c r="D23" s="33">
        <v>15100</v>
      </c>
      <c r="E23" s="33"/>
    </row>
    <row r="24" spans="1:5">
      <c r="A24" s="10">
        <v>2</v>
      </c>
      <c r="B24" s="11" t="s">
        <v>84</v>
      </c>
      <c r="C24" s="47">
        <f t="shared" si="0"/>
        <v>0</v>
      </c>
      <c r="D24" s="33"/>
      <c r="E24" s="33"/>
    </row>
    <row r="25" spans="1:5">
      <c r="A25" s="8" t="s">
        <v>11</v>
      </c>
      <c r="B25" s="9" t="s">
        <v>24</v>
      </c>
      <c r="C25" s="31">
        <f t="shared" si="0"/>
        <v>425563</v>
      </c>
      <c r="D25" s="32">
        <f>434222-D30-E25</f>
        <v>375942</v>
      </c>
      <c r="E25" s="32">
        <v>49621</v>
      </c>
    </row>
    <row r="26" spans="1:5">
      <c r="A26" s="10"/>
      <c r="B26" s="11" t="s">
        <v>85</v>
      </c>
      <c r="C26" s="47">
        <f t="shared" si="0"/>
        <v>0</v>
      </c>
      <c r="D26" s="33"/>
      <c r="E26" s="33"/>
    </row>
    <row r="27" spans="1:5">
      <c r="A27" s="10">
        <v>1</v>
      </c>
      <c r="B27" s="25" t="s">
        <v>80</v>
      </c>
      <c r="C27" s="47">
        <f t="shared" si="0"/>
        <v>271813</v>
      </c>
      <c r="D27" s="33">
        <v>270217</v>
      </c>
      <c r="E27" s="33">
        <v>1596</v>
      </c>
    </row>
    <row r="28" spans="1:5">
      <c r="A28" s="10">
        <v>2</v>
      </c>
      <c r="B28" s="25" t="s">
        <v>81</v>
      </c>
      <c r="C28" s="47">
        <f t="shared" si="0"/>
        <v>200</v>
      </c>
      <c r="D28" s="33">
        <v>200</v>
      </c>
      <c r="E28" s="33"/>
    </row>
    <row r="29" spans="1:5">
      <c r="A29" s="8" t="s">
        <v>15</v>
      </c>
      <c r="B29" s="9" t="s">
        <v>25</v>
      </c>
      <c r="C29" s="31">
        <f t="shared" si="0"/>
        <v>9418</v>
      </c>
      <c r="D29" s="32">
        <v>8424</v>
      </c>
      <c r="E29" s="32">
        <v>994</v>
      </c>
    </row>
    <row r="30" spans="1:5">
      <c r="A30" s="8" t="s">
        <v>17</v>
      </c>
      <c r="B30" s="9" t="s">
        <v>26</v>
      </c>
      <c r="C30" s="31">
        <f t="shared" si="0"/>
        <v>8659</v>
      </c>
      <c r="D30" s="33">
        <v>8659</v>
      </c>
      <c r="E30" s="33"/>
    </row>
    <row r="31" spans="1:5">
      <c r="A31" s="8" t="s">
        <v>19</v>
      </c>
      <c r="B31" s="9" t="s">
        <v>86</v>
      </c>
      <c r="C31" s="31">
        <f t="shared" si="0"/>
        <v>86062</v>
      </c>
      <c r="D31" s="32">
        <f>D32+D36</f>
        <v>83990</v>
      </c>
      <c r="E31" s="32">
        <f>E32+E36</f>
        <v>2072</v>
      </c>
    </row>
    <row r="32" spans="1:5">
      <c r="A32" s="8" t="s">
        <v>6</v>
      </c>
      <c r="B32" s="9" t="s">
        <v>28</v>
      </c>
      <c r="C32" s="31">
        <f>SUM(D32:E32)</f>
        <v>82850</v>
      </c>
      <c r="D32" s="32">
        <f>D33+D34+D35</f>
        <v>82850</v>
      </c>
      <c r="E32" s="32">
        <f>E33+E34</f>
        <v>0</v>
      </c>
    </row>
    <row r="33" spans="1:5">
      <c r="A33" s="26"/>
      <c r="B33" s="11" t="s">
        <v>124</v>
      </c>
      <c r="C33" s="47">
        <f t="shared" si="0"/>
        <v>10416</v>
      </c>
      <c r="D33" s="33">
        <v>10416</v>
      </c>
      <c r="E33" s="33"/>
    </row>
    <row r="34" spans="1:5">
      <c r="A34" s="8"/>
      <c r="B34" s="11" t="s">
        <v>125</v>
      </c>
      <c r="C34" s="47">
        <f t="shared" si="0"/>
        <v>11755</v>
      </c>
      <c r="D34" s="33">
        <v>11755</v>
      </c>
      <c r="E34" s="33"/>
    </row>
    <row r="35" spans="1:5" ht="33">
      <c r="A35" s="155"/>
      <c r="B35" s="11" t="s">
        <v>245</v>
      </c>
      <c r="C35" s="47">
        <f t="shared" si="0"/>
        <v>60679</v>
      </c>
      <c r="D35" s="33">
        <v>60679</v>
      </c>
      <c r="E35" s="33"/>
    </row>
    <row r="36" spans="1:5">
      <c r="A36" s="8" t="s">
        <v>11</v>
      </c>
      <c r="B36" s="9" t="s">
        <v>29</v>
      </c>
      <c r="C36" s="31">
        <f>SUM(D36:E36)</f>
        <v>3212</v>
      </c>
      <c r="D36" s="32">
        <f>SUM(D37:D41)</f>
        <v>1140</v>
      </c>
      <c r="E36" s="32">
        <f>SUM(E37:E41)</f>
        <v>2072</v>
      </c>
    </row>
    <row r="37" spans="1:5" ht="49.5">
      <c r="A37" s="59" t="s">
        <v>8</v>
      </c>
      <c r="B37" s="11" t="s">
        <v>175</v>
      </c>
      <c r="C37" s="33">
        <f t="shared" ref="C37:C41" si="1">SUM(D37:E37)</f>
        <v>153</v>
      </c>
      <c r="D37" s="33">
        <v>153</v>
      </c>
      <c r="E37" s="33"/>
    </row>
    <row r="38" spans="1:5" ht="33">
      <c r="A38" s="59" t="s">
        <v>8</v>
      </c>
      <c r="B38" s="11" t="s">
        <v>246</v>
      </c>
      <c r="C38" s="33">
        <f t="shared" si="1"/>
        <v>1285</v>
      </c>
      <c r="D38" s="33"/>
      <c r="E38" s="33">
        <v>1285</v>
      </c>
    </row>
    <row r="39" spans="1:5" ht="49.5">
      <c r="A39" s="59" t="s">
        <v>8</v>
      </c>
      <c r="B39" s="11" t="s">
        <v>247</v>
      </c>
      <c r="C39" s="33">
        <f t="shared" ref="C39" si="2">SUM(D39:E39)</f>
        <v>787</v>
      </c>
      <c r="D39" s="33"/>
      <c r="E39" s="33">
        <v>787</v>
      </c>
    </row>
    <row r="40" spans="1:5">
      <c r="A40" s="59" t="s">
        <v>8</v>
      </c>
      <c r="B40" s="11" t="s">
        <v>248</v>
      </c>
      <c r="C40" s="33">
        <f t="shared" si="1"/>
        <v>907</v>
      </c>
      <c r="D40" s="33">
        <v>907</v>
      </c>
      <c r="E40" s="33"/>
    </row>
    <row r="41" spans="1:5" ht="33">
      <c r="A41" s="59" t="s">
        <v>8</v>
      </c>
      <c r="B41" s="11" t="s">
        <v>176</v>
      </c>
      <c r="C41" s="33">
        <f t="shared" si="1"/>
        <v>80</v>
      </c>
      <c r="D41" s="33">
        <v>80</v>
      </c>
      <c r="E41" s="33"/>
    </row>
    <row r="42" spans="1:5">
      <c r="A42" s="12" t="s">
        <v>87</v>
      </c>
      <c r="B42" s="13" t="s">
        <v>88</v>
      </c>
      <c r="C42" s="48">
        <f t="shared" si="0"/>
        <v>0</v>
      </c>
      <c r="D42" s="34"/>
      <c r="E42" s="34"/>
    </row>
  </sheetData>
  <mergeCells count="11">
    <mergeCell ref="C1:E1"/>
    <mergeCell ref="A5:E5"/>
    <mergeCell ref="A8:A10"/>
    <mergeCell ref="B8:B10"/>
    <mergeCell ref="C8:C10"/>
    <mergeCell ref="D8:E8"/>
    <mergeCell ref="D9:D10"/>
    <mergeCell ref="A4:E4"/>
    <mergeCell ref="A6:E6"/>
    <mergeCell ref="A7:E7"/>
    <mergeCell ref="E9:E10"/>
  </mergeCells>
  <pageMargins left="0.89" right="0.57999999999999996" top="0.75" bottom="0.75" header="0.3" footer="0.3"/>
  <pageSetup paperSize="9" scale="9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BreakPreview" zoomScaleNormal="100" zoomScaleSheetLayoutView="100" workbookViewId="0">
      <selection activeCell="B19" sqref="B19"/>
    </sheetView>
  </sheetViews>
  <sheetFormatPr defaultRowHeight="15.75"/>
  <cols>
    <col min="1" max="1" width="5.85546875" style="66" customWidth="1"/>
    <col min="2" max="2" width="76.5703125" style="66" customWidth="1"/>
    <col min="3" max="3" width="19.85546875" style="92" customWidth="1"/>
    <col min="4" max="253" width="9.140625" style="66"/>
    <col min="254" max="254" width="5.85546875" style="66" customWidth="1"/>
    <col min="255" max="255" width="122.42578125" style="66" customWidth="1"/>
    <col min="256" max="256" width="0" style="66" hidden="1" customWidth="1"/>
    <col min="257" max="257" width="18.42578125" style="66" customWidth="1"/>
    <col min="258" max="509" width="9.140625" style="66"/>
    <col min="510" max="510" width="5.85546875" style="66" customWidth="1"/>
    <col min="511" max="511" width="122.42578125" style="66" customWidth="1"/>
    <col min="512" max="512" width="0" style="66" hidden="1" customWidth="1"/>
    <col min="513" max="513" width="18.42578125" style="66" customWidth="1"/>
    <col min="514" max="765" width="9.140625" style="66"/>
    <col min="766" max="766" width="5.85546875" style="66" customWidth="1"/>
    <col min="767" max="767" width="122.42578125" style="66" customWidth="1"/>
    <col min="768" max="768" width="0" style="66" hidden="1" customWidth="1"/>
    <col min="769" max="769" width="18.42578125" style="66" customWidth="1"/>
    <col min="770" max="1021" width="9.140625" style="66"/>
    <col min="1022" max="1022" width="5.85546875" style="66" customWidth="1"/>
    <col min="1023" max="1023" width="122.42578125" style="66" customWidth="1"/>
    <col min="1024" max="1024" width="0" style="66" hidden="1" customWidth="1"/>
    <col min="1025" max="1025" width="18.42578125" style="66" customWidth="1"/>
    <col min="1026" max="1277" width="9.140625" style="66"/>
    <col min="1278" max="1278" width="5.85546875" style="66" customWidth="1"/>
    <col min="1279" max="1279" width="122.42578125" style="66" customWidth="1"/>
    <col min="1280" max="1280" width="0" style="66" hidden="1" customWidth="1"/>
    <col min="1281" max="1281" width="18.42578125" style="66" customWidth="1"/>
    <col min="1282" max="1533" width="9.140625" style="66"/>
    <col min="1534" max="1534" width="5.85546875" style="66" customWidth="1"/>
    <col min="1535" max="1535" width="122.42578125" style="66" customWidth="1"/>
    <col min="1536" max="1536" width="0" style="66" hidden="1" customWidth="1"/>
    <col min="1537" max="1537" width="18.42578125" style="66" customWidth="1"/>
    <col min="1538" max="1789" width="9.140625" style="66"/>
    <col min="1790" max="1790" width="5.85546875" style="66" customWidth="1"/>
    <col min="1791" max="1791" width="122.42578125" style="66" customWidth="1"/>
    <col min="1792" max="1792" width="0" style="66" hidden="1" customWidth="1"/>
    <col min="1793" max="1793" width="18.42578125" style="66" customWidth="1"/>
    <col min="1794" max="2045" width="9.140625" style="66"/>
    <col min="2046" max="2046" width="5.85546875" style="66" customWidth="1"/>
    <col min="2047" max="2047" width="122.42578125" style="66" customWidth="1"/>
    <col min="2048" max="2048" width="0" style="66" hidden="1" customWidth="1"/>
    <col min="2049" max="2049" width="18.42578125" style="66" customWidth="1"/>
    <col min="2050" max="2301" width="9.140625" style="66"/>
    <col min="2302" max="2302" width="5.85546875" style="66" customWidth="1"/>
    <col min="2303" max="2303" width="122.42578125" style="66" customWidth="1"/>
    <col min="2304" max="2304" width="0" style="66" hidden="1" customWidth="1"/>
    <col min="2305" max="2305" width="18.42578125" style="66" customWidth="1"/>
    <col min="2306" max="2557" width="9.140625" style="66"/>
    <col min="2558" max="2558" width="5.85546875" style="66" customWidth="1"/>
    <col min="2559" max="2559" width="122.42578125" style="66" customWidth="1"/>
    <col min="2560" max="2560" width="0" style="66" hidden="1" customWidth="1"/>
    <col min="2561" max="2561" width="18.42578125" style="66" customWidth="1"/>
    <col min="2562" max="2813" width="9.140625" style="66"/>
    <col min="2814" max="2814" width="5.85546875" style="66" customWidth="1"/>
    <col min="2815" max="2815" width="122.42578125" style="66" customWidth="1"/>
    <col min="2816" max="2816" width="0" style="66" hidden="1" customWidth="1"/>
    <col min="2817" max="2817" width="18.42578125" style="66" customWidth="1"/>
    <col min="2818" max="3069" width="9.140625" style="66"/>
    <col min="3070" max="3070" width="5.85546875" style="66" customWidth="1"/>
    <col min="3071" max="3071" width="122.42578125" style="66" customWidth="1"/>
    <col min="3072" max="3072" width="0" style="66" hidden="1" customWidth="1"/>
    <col min="3073" max="3073" width="18.42578125" style="66" customWidth="1"/>
    <col min="3074" max="3325" width="9.140625" style="66"/>
    <col min="3326" max="3326" width="5.85546875" style="66" customWidth="1"/>
    <col min="3327" max="3327" width="122.42578125" style="66" customWidth="1"/>
    <col min="3328" max="3328" width="0" style="66" hidden="1" customWidth="1"/>
    <col min="3329" max="3329" width="18.42578125" style="66" customWidth="1"/>
    <col min="3330" max="3581" width="9.140625" style="66"/>
    <col min="3582" max="3582" width="5.85546875" style="66" customWidth="1"/>
    <col min="3583" max="3583" width="122.42578125" style="66" customWidth="1"/>
    <col min="3584" max="3584" width="0" style="66" hidden="1" customWidth="1"/>
    <col min="3585" max="3585" width="18.42578125" style="66" customWidth="1"/>
    <col min="3586" max="3837" width="9.140625" style="66"/>
    <col min="3838" max="3838" width="5.85546875" style="66" customWidth="1"/>
    <col min="3839" max="3839" width="122.42578125" style="66" customWidth="1"/>
    <col min="3840" max="3840" width="0" style="66" hidden="1" customWidth="1"/>
    <col min="3841" max="3841" width="18.42578125" style="66" customWidth="1"/>
    <col min="3842" max="4093" width="9.140625" style="66"/>
    <col min="4094" max="4094" width="5.85546875" style="66" customWidth="1"/>
    <col min="4095" max="4095" width="122.42578125" style="66" customWidth="1"/>
    <col min="4096" max="4096" width="0" style="66" hidden="1" customWidth="1"/>
    <col min="4097" max="4097" width="18.42578125" style="66" customWidth="1"/>
    <col min="4098" max="4349" width="9.140625" style="66"/>
    <col min="4350" max="4350" width="5.85546875" style="66" customWidth="1"/>
    <col min="4351" max="4351" width="122.42578125" style="66" customWidth="1"/>
    <col min="4352" max="4352" width="0" style="66" hidden="1" customWidth="1"/>
    <col min="4353" max="4353" width="18.42578125" style="66" customWidth="1"/>
    <col min="4354" max="4605" width="9.140625" style="66"/>
    <col min="4606" max="4606" width="5.85546875" style="66" customWidth="1"/>
    <col min="4607" max="4607" width="122.42578125" style="66" customWidth="1"/>
    <col min="4608" max="4608" width="0" style="66" hidden="1" customWidth="1"/>
    <col min="4609" max="4609" width="18.42578125" style="66" customWidth="1"/>
    <col min="4610" max="4861" width="9.140625" style="66"/>
    <col min="4862" max="4862" width="5.85546875" style="66" customWidth="1"/>
    <col min="4863" max="4863" width="122.42578125" style="66" customWidth="1"/>
    <col min="4864" max="4864" width="0" style="66" hidden="1" customWidth="1"/>
    <col min="4865" max="4865" width="18.42578125" style="66" customWidth="1"/>
    <col min="4866" max="5117" width="9.140625" style="66"/>
    <col min="5118" max="5118" width="5.85546875" style="66" customWidth="1"/>
    <col min="5119" max="5119" width="122.42578125" style="66" customWidth="1"/>
    <col min="5120" max="5120" width="0" style="66" hidden="1" customWidth="1"/>
    <col min="5121" max="5121" width="18.42578125" style="66" customWidth="1"/>
    <col min="5122" max="5373" width="9.140625" style="66"/>
    <col min="5374" max="5374" width="5.85546875" style="66" customWidth="1"/>
    <col min="5375" max="5375" width="122.42578125" style="66" customWidth="1"/>
    <col min="5376" max="5376" width="0" style="66" hidden="1" customWidth="1"/>
    <col min="5377" max="5377" width="18.42578125" style="66" customWidth="1"/>
    <col min="5378" max="5629" width="9.140625" style="66"/>
    <col min="5630" max="5630" width="5.85546875" style="66" customWidth="1"/>
    <col min="5631" max="5631" width="122.42578125" style="66" customWidth="1"/>
    <col min="5632" max="5632" width="0" style="66" hidden="1" customWidth="1"/>
    <col min="5633" max="5633" width="18.42578125" style="66" customWidth="1"/>
    <col min="5634" max="5885" width="9.140625" style="66"/>
    <col min="5886" max="5886" width="5.85546875" style="66" customWidth="1"/>
    <col min="5887" max="5887" width="122.42578125" style="66" customWidth="1"/>
    <col min="5888" max="5888" width="0" style="66" hidden="1" customWidth="1"/>
    <col min="5889" max="5889" width="18.42578125" style="66" customWidth="1"/>
    <col min="5890" max="6141" width="9.140625" style="66"/>
    <col min="6142" max="6142" width="5.85546875" style="66" customWidth="1"/>
    <col min="6143" max="6143" width="122.42578125" style="66" customWidth="1"/>
    <col min="6144" max="6144" width="0" style="66" hidden="1" customWidth="1"/>
    <col min="6145" max="6145" width="18.42578125" style="66" customWidth="1"/>
    <col min="6146" max="6397" width="9.140625" style="66"/>
    <col min="6398" max="6398" width="5.85546875" style="66" customWidth="1"/>
    <col min="6399" max="6399" width="122.42578125" style="66" customWidth="1"/>
    <col min="6400" max="6400" width="0" style="66" hidden="1" customWidth="1"/>
    <col min="6401" max="6401" width="18.42578125" style="66" customWidth="1"/>
    <col min="6402" max="6653" width="9.140625" style="66"/>
    <col min="6654" max="6654" width="5.85546875" style="66" customWidth="1"/>
    <col min="6655" max="6655" width="122.42578125" style="66" customWidth="1"/>
    <col min="6656" max="6656" width="0" style="66" hidden="1" customWidth="1"/>
    <col min="6657" max="6657" width="18.42578125" style="66" customWidth="1"/>
    <col min="6658" max="6909" width="9.140625" style="66"/>
    <col min="6910" max="6910" width="5.85546875" style="66" customWidth="1"/>
    <col min="6911" max="6911" width="122.42578125" style="66" customWidth="1"/>
    <col min="6912" max="6912" width="0" style="66" hidden="1" customWidth="1"/>
    <col min="6913" max="6913" width="18.42578125" style="66" customWidth="1"/>
    <col min="6914" max="7165" width="9.140625" style="66"/>
    <col min="7166" max="7166" width="5.85546875" style="66" customWidth="1"/>
    <col min="7167" max="7167" width="122.42578125" style="66" customWidth="1"/>
    <col min="7168" max="7168" width="0" style="66" hidden="1" customWidth="1"/>
    <col min="7169" max="7169" width="18.42578125" style="66" customWidth="1"/>
    <col min="7170" max="7421" width="9.140625" style="66"/>
    <col min="7422" max="7422" width="5.85546875" style="66" customWidth="1"/>
    <col min="7423" max="7423" width="122.42578125" style="66" customWidth="1"/>
    <col min="7424" max="7424" width="0" style="66" hidden="1" customWidth="1"/>
    <col min="7425" max="7425" width="18.42578125" style="66" customWidth="1"/>
    <col min="7426" max="7677" width="9.140625" style="66"/>
    <col min="7678" max="7678" width="5.85546875" style="66" customWidth="1"/>
    <col min="7679" max="7679" width="122.42578125" style="66" customWidth="1"/>
    <col min="7680" max="7680" width="0" style="66" hidden="1" customWidth="1"/>
    <col min="7681" max="7681" width="18.42578125" style="66" customWidth="1"/>
    <col min="7682" max="7933" width="9.140625" style="66"/>
    <col min="7934" max="7934" width="5.85546875" style="66" customWidth="1"/>
    <col min="7935" max="7935" width="122.42578125" style="66" customWidth="1"/>
    <col min="7936" max="7936" width="0" style="66" hidden="1" customWidth="1"/>
    <col min="7937" max="7937" width="18.42578125" style="66" customWidth="1"/>
    <col min="7938" max="8189" width="9.140625" style="66"/>
    <col min="8190" max="8190" width="5.85546875" style="66" customWidth="1"/>
    <col min="8191" max="8191" width="122.42578125" style="66" customWidth="1"/>
    <col min="8192" max="8192" width="0" style="66" hidden="1" customWidth="1"/>
    <col min="8193" max="8193" width="18.42578125" style="66" customWidth="1"/>
    <col min="8194" max="8445" width="9.140625" style="66"/>
    <col min="8446" max="8446" width="5.85546875" style="66" customWidth="1"/>
    <col min="8447" max="8447" width="122.42578125" style="66" customWidth="1"/>
    <col min="8448" max="8448" width="0" style="66" hidden="1" customWidth="1"/>
    <col min="8449" max="8449" width="18.42578125" style="66" customWidth="1"/>
    <col min="8450" max="8701" width="9.140625" style="66"/>
    <col min="8702" max="8702" width="5.85546875" style="66" customWidth="1"/>
    <col min="8703" max="8703" width="122.42578125" style="66" customWidth="1"/>
    <col min="8704" max="8704" width="0" style="66" hidden="1" customWidth="1"/>
    <col min="8705" max="8705" width="18.42578125" style="66" customWidth="1"/>
    <col min="8706" max="8957" width="9.140625" style="66"/>
    <col min="8958" max="8958" width="5.85546875" style="66" customWidth="1"/>
    <col min="8959" max="8959" width="122.42578125" style="66" customWidth="1"/>
    <col min="8960" max="8960" width="0" style="66" hidden="1" customWidth="1"/>
    <col min="8961" max="8961" width="18.42578125" style="66" customWidth="1"/>
    <col min="8962" max="9213" width="9.140625" style="66"/>
    <col min="9214" max="9214" width="5.85546875" style="66" customWidth="1"/>
    <col min="9215" max="9215" width="122.42578125" style="66" customWidth="1"/>
    <col min="9216" max="9216" width="0" style="66" hidden="1" customWidth="1"/>
    <col min="9217" max="9217" width="18.42578125" style="66" customWidth="1"/>
    <col min="9218" max="9469" width="9.140625" style="66"/>
    <col min="9470" max="9470" width="5.85546875" style="66" customWidth="1"/>
    <col min="9471" max="9471" width="122.42578125" style="66" customWidth="1"/>
    <col min="9472" max="9472" width="0" style="66" hidden="1" customWidth="1"/>
    <col min="9473" max="9473" width="18.42578125" style="66" customWidth="1"/>
    <col min="9474" max="9725" width="9.140625" style="66"/>
    <col min="9726" max="9726" width="5.85546875" style="66" customWidth="1"/>
    <col min="9727" max="9727" width="122.42578125" style="66" customWidth="1"/>
    <col min="9728" max="9728" width="0" style="66" hidden="1" customWidth="1"/>
    <col min="9729" max="9729" width="18.42578125" style="66" customWidth="1"/>
    <col min="9730" max="9981" width="9.140625" style="66"/>
    <col min="9982" max="9982" width="5.85546875" style="66" customWidth="1"/>
    <col min="9983" max="9983" width="122.42578125" style="66" customWidth="1"/>
    <col min="9984" max="9984" width="0" style="66" hidden="1" customWidth="1"/>
    <col min="9985" max="9985" width="18.42578125" style="66" customWidth="1"/>
    <col min="9986" max="10237" width="9.140625" style="66"/>
    <col min="10238" max="10238" width="5.85546875" style="66" customWidth="1"/>
    <col min="10239" max="10239" width="122.42578125" style="66" customWidth="1"/>
    <col min="10240" max="10240" width="0" style="66" hidden="1" customWidth="1"/>
    <col min="10241" max="10241" width="18.42578125" style="66" customWidth="1"/>
    <col min="10242" max="10493" width="9.140625" style="66"/>
    <col min="10494" max="10494" width="5.85546875" style="66" customWidth="1"/>
    <col min="10495" max="10495" width="122.42578125" style="66" customWidth="1"/>
    <col min="10496" max="10496" width="0" style="66" hidden="1" customWidth="1"/>
    <col min="10497" max="10497" width="18.42578125" style="66" customWidth="1"/>
    <col min="10498" max="10749" width="9.140625" style="66"/>
    <col min="10750" max="10750" width="5.85546875" style="66" customWidth="1"/>
    <col min="10751" max="10751" width="122.42578125" style="66" customWidth="1"/>
    <col min="10752" max="10752" width="0" style="66" hidden="1" customWidth="1"/>
    <col min="10753" max="10753" width="18.42578125" style="66" customWidth="1"/>
    <col min="10754" max="11005" width="9.140625" style="66"/>
    <col min="11006" max="11006" width="5.85546875" style="66" customWidth="1"/>
    <col min="11007" max="11007" width="122.42578125" style="66" customWidth="1"/>
    <col min="11008" max="11008" width="0" style="66" hidden="1" customWidth="1"/>
    <col min="11009" max="11009" width="18.42578125" style="66" customWidth="1"/>
    <col min="11010" max="11261" width="9.140625" style="66"/>
    <col min="11262" max="11262" width="5.85546875" style="66" customWidth="1"/>
    <col min="11263" max="11263" width="122.42578125" style="66" customWidth="1"/>
    <col min="11264" max="11264" width="0" style="66" hidden="1" customWidth="1"/>
    <col min="11265" max="11265" width="18.42578125" style="66" customWidth="1"/>
    <col min="11266" max="11517" width="9.140625" style="66"/>
    <col min="11518" max="11518" width="5.85546875" style="66" customWidth="1"/>
    <col min="11519" max="11519" width="122.42578125" style="66" customWidth="1"/>
    <col min="11520" max="11520" width="0" style="66" hidden="1" customWidth="1"/>
    <col min="11521" max="11521" width="18.42578125" style="66" customWidth="1"/>
    <col min="11522" max="11773" width="9.140625" style="66"/>
    <col min="11774" max="11774" width="5.85546875" style="66" customWidth="1"/>
    <col min="11775" max="11775" width="122.42578125" style="66" customWidth="1"/>
    <col min="11776" max="11776" width="0" style="66" hidden="1" customWidth="1"/>
    <col min="11777" max="11777" width="18.42578125" style="66" customWidth="1"/>
    <col min="11778" max="12029" width="9.140625" style="66"/>
    <col min="12030" max="12030" width="5.85546875" style="66" customWidth="1"/>
    <col min="12031" max="12031" width="122.42578125" style="66" customWidth="1"/>
    <col min="12032" max="12032" width="0" style="66" hidden="1" customWidth="1"/>
    <col min="12033" max="12033" width="18.42578125" style="66" customWidth="1"/>
    <col min="12034" max="12285" width="9.140625" style="66"/>
    <col min="12286" max="12286" width="5.85546875" style="66" customWidth="1"/>
    <col min="12287" max="12287" width="122.42578125" style="66" customWidth="1"/>
    <col min="12288" max="12288" width="0" style="66" hidden="1" customWidth="1"/>
    <col min="12289" max="12289" width="18.42578125" style="66" customWidth="1"/>
    <col min="12290" max="12541" width="9.140625" style="66"/>
    <col min="12542" max="12542" width="5.85546875" style="66" customWidth="1"/>
    <col min="12543" max="12543" width="122.42578125" style="66" customWidth="1"/>
    <col min="12544" max="12544" width="0" style="66" hidden="1" customWidth="1"/>
    <col min="12545" max="12545" width="18.42578125" style="66" customWidth="1"/>
    <col min="12546" max="12797" width="9.140625" style="66"/>
    <col min="12798" max="12798" width="5.85546875" style="66" customWidth="1"/>
    <col min="12799" max="12799" width="122.42578125" style="66" customWidth="1"/>
    <col min="12800" max="12800" width="0" style="66" hidden="1" customWidth="1"/>
    <col min="12801" max="12801" width="18.42578125" style="66" customWidth="1"/>
    <col min="12802" max="13053" width="9.140625" style="66"/>
    <col min="13054" max="13054" width="5.85546875" style="66" customWidth="1"/>
    <col min="13055" max="13055" width="122.42578125" style="66" customWidth="1"/>
    <col min="13056" max="13056" width="0" style="66" hidden="1" customWidth="1"/>
    <col min="13057" max="13057" width="18.42578125" style="66" customWidth="1"/>
    <col min="13058" max="13309" width="9.140625" style="66"/>
    <col min="13310" max="13310" width="5.85546875" style="66" customWidth="1"/>
    <col min="13311" max="13311" width="122.42578125" style="66" customWidth="1"/>
    <col min="13312" max="13312" width="0" style="66" hidden="1" customWidth="1"/>
    <col min="13313" max="13313" width="18.42578125" style="66" customWidth="1"/>
    <col min="13314" max="13565" width="9.140625" style="66"/>
    <col min="13566" max="13566" width="5.85546875" style="66" customWidth="1"/>
    <col min="13567" max="13567" width="122.42578125" style="66" customWidth="1"/>
    <col min="13568" max="13568" width="0" style="66" hidden="1" customWidth="1"/>
    <col min="13569" max="13569" width="18.42578125" style="66" customWidth="1"/>
    <col min="13570" max="13821" width="9.140625" style="66"/>
    <col min="13822" max="13822" width="5.85546875" style="66" customWidth="1"/>
    <col min="13823" max="13823" width="122.42578125" style="66" customWidth="1"/>
    <col min="13824" max="13824" width="0" style="66" hidden="1" customWidth="1"/>
    <col min="13825" max="13825" width="18.42578125" style="66" customWidth="1"/>
    <col min="13826" max="14077" width="9.140625" style="66"/>
    <col min="14078" max="14078" width="5.85546875" style="66" customWidth="1"/>
    <col min="14079" max="14079" width="122.42578125" style="66" customWidth="1"/>
    <col min="14080" max="14080" width="0" style="66" hidden="1" customWidth="1"/>
    <col min="14081" max="14081" width="18.42578125" style="66" customWidth="1"/>
    <col min="14082" max="14333" width="9.140625" style="66"/>
    <col min="14334" max="14334" width="5.85546875" style="66" customWidth="1"/>
    <col min="14335" max="14335" width="122.42578125" style="66" customWidth="1"/>
    <col min="14336" max="14336" width="0" style="66" hidden="1" customWidth="1"/>
    <col min="14337" max="14337" width="18.42578125" style="66" customWidth="1"/>
    <col min="14338" max="14589" width="9.140625" style="66"/>
    <col min="14590" max="14590" width="5.85546875" style="66" customWidth="1"/>
    <col min="14591" max="14591" width="122.42578125" style="66" customWidth="1"/>
    <col min="14592" max="14592" width="0" style="66" hidden="1" customWidth="1"/>
    <col min="14593" max="14593" width="18.42578125" style="66" customWidth="1"/>
    <col min="14594" max="14845" width="9.140625" style="66"/>
    <col min="14846" max="14846" width="5.85546875" style="66" customWidth="1"/>
    <col min="14847" max="14847" width="122.42578125" style="66" customWidth="1"/>
    <col min="14848" max="14848" width="0" style="66" hidden="1" customWidth="1"/>
    <col min="14849" max="14849" width="18.42578125" style="66" customWidth="1"/>
    <col min="14850" max="15101" width="9.140625" style="66"/>
    <col min="15102" max="15102" width="5.85546875" style="66" customWidth="1"/>
    <col min="15103" max="15103" width="122.42578125" style="66" customWidth="1"/>
    <col min="15104" max="15104" width="0" style="66" hidden="1" customWidth="1"/>
    <col min="15105" max="15105" width="18.42578125" style="66" customWidth="1"/>
    <col min="15106" max="15357" width="9.140625" style="66"/>
    <col min="15358" max="15358" width="5.85546875" style="66" customWidth="1"/>
    <col min="15359" max="15359" width="122.42578125" style="66" customWidth="1"/>
    <col min="15360" max="15360" width="0" style="66" hidden="1" customWidth="1"/>
    <col min="15361" max="15361" width="18.42578125" style="66" customWidth="1"/>
    <col min="15362" max="15613" width="9.140625" style="66"/>
    <col min="15614" max="15614" width="5.85546875" style="66" customWidth="1"/>
    <col min="15615" max="15615" width="122.42578125" style="66" customWidth="1"/>
    <col min="15616" max="15616" width="0" style="66" hidden="1" customWidth="1"/>
    <col min="15617" max="15617" width="18.42578125" style="66" customWidth="1"/>
    <col min="15618" max="15869" width="9.140625" style="66"/>
    <col min="15870" max="15870" width="5.85546875" style="66" customWidth="1"/>
    <col min="15871" max="15871" width="122.42578125" style="66" customWidth="1"/>
    <col min="15872" max="15872" width="0" style="66" hidden="1" customWidth="1"/>
    <col min="15873" max="15873" width="18.42578125" style="66" customWidth="1"/>
    <col min="15874" max="16125" width="9.140625" style="66"/>
    <col min="16126" max="16126" width="5.85546875" style="66" customWidth="1"/>
    <col min="16127" max="16127" width="122.42578125" style="66" customWidth="1"/>
    <col min="16128" max="16128" width="0" style="66" hidden="1" customWidth="1"/>
    <col min="16129" max="16129" width="18.42578125" style="66" customWidth="1"/>
    <col min="16130" max="16384" width="9.140625" style="66"/>
  </cols>
  <sheetData>
    <row r="1" spans="1:5" s="16" customFormat="1" ht="16.5">
      <c r="A1" s="17" t="s">
        <v>32</v>
      </c>
      <c r="B1" s="17"/>
      <c r="C1" s="18" t="s">
        <v>101</v>
      </c>
      <c r="D1" s="18"/>
      <c r="E1" s="18"/>
    </row>
    <row r="2" spans="1:5" s="16" customFormat="1" ht="16.5">
      <c r="A2" s="17" t="s">
        <v>34</v>
      </c>
      <c r="B2" s="17"/>
      <c r="C2" s="17"/>
    </row>
    <row r="3" spans="1:5" s="16" customFormat="1" ht="8.25" customHeight="1">
      <c r="A3" s="17"/>
      <c r="B3" s="17"/>
      <c r="C3" s="17"/>
    </row>
    <row r="4" spans="1:5" s="1" customFormat="1" ht="16.5">
      <c r="A4" s="305" t="s">
        <v>118</v>
      </c>
      <c r="B4" s="305"/>
      <c r="C4" s="305"/>
    </row>
    <row r="5" spans="1:5" s="1" customFormat="1" ht="16.5">
      <c r="A5" s="305" t="s">
        <v>239</v>
      </c>
      <c r="B5" s="305"/>
      <c r="C5" s="305"/>
    </row>
    <row r="6" spans="1:5" s="1" customFormat="1" ht="16.5">
      <c r="A6" s="306" t="s">
        <v>174</v>
      </c>
      <c r="B6" s="306"/>
      <c r="C6" s="306"/>
    </row>
    <row r="7" spans="1:5" s="1" customFormat="1" ht="16.5">
      <c r="A7" s="307" t="s">
        <v>0</v>
      </c>
      <c r="B7" s="307"/>
      <c r="C7" s="307"/>
    </row>
    <row r="8" spans="1:5" s="67" customFormat="1" ht="10.5" customHeight="1">
      <c r="A8" s="320" t="s">
        <v>31</v>
      </c>
      <c r="B8" s="320" t="s">
        <v>73</v>
      </c>
      <c r="C8" s="323" t="s">
        <v>3</v>
      </c>
    </row>
    <row r="9" spans="1:5" s="67" customFormat="1" ht="10.5" customHeight="1">
      <c r="A9" s="321"/>
      <c r="B9" s="321"/>
      <c r="C9" s="323"/>
    </row>
    <row r="10" spans="1:5" s="67" customFormat="1" ht="10.5" customHeight="1">
      <c r="A10" s="322"/>
      <c r="B10" s="322"/>
      <c r="C10" s="323"/>
    </row>
    <row r="11" spans="1:5" s="69" customFormat="1" ht="17.25" customHeight="1">
      <c r="A11" s="68" t="s">
        <v>4</v>
      </c>
      <c r="B11" s="68" t="s">
        <v>19</v>
      </c>
      <c r="C11" s="68">
        <v>1</v>
      </c>
    </row>
    <row r="12" spans="1:5" s="73" customFormat="1" ht="21.75" customHeight="1">
      <c r="A12" s="70"/>
      <c r="B12" s="71" t="s">
        <v>177</v>
      </c>
      <c r="C12" s="72">
        <v>519380</v>
      </c>
    </row>
    <row r="13" spans="1:5" s="73" customFormat="1" ht="21.75" customHeight="1">
      <c r="A13" s="74" t="s">
        <v>4</v>
      </c>
      <c r="B13" s="75" t="s">
        <v>178</v>
      </c>
      <c r="C13" s="76">
        <v>49975</v>
      </c>
    </row>
    <row r="14" spans="1:5" s="73" customFormat="1" ht="21.75" customHeight="1">
      <c r="A14" s="74" t="s">
        <v>19</v>
      </c>
      <c r="B14" s="75" t="s">
        <v>92</v>
      </c>
      <c r="C14" s="76">
        <f>C15+C32+C46+C47+C48+C49</f>
        <v>435390</v>
      </c>
    </row>
    <row r="15" spans="1:5" s="73" customFormat="1" ht="21.75" customHeight="1">
      <c r="A15" s="74" t="s">
        <v>6</v>
      </c>
      <c r="B15" s="75" t="s">
        <v>179</v>
      </c>
      <c r="C15" s="76">
        <f>C16+C30+C31</f>
        <v>42365</v>
      </c>
    </row>
    <row r="16" spans="1:5" s="80" customFormat="1" ht="21.75" customHeight="1">
      <c r="A16" s="77">
        <v>1</v>
      </c>
      <c r="B16" s="78" t="s">
        <v>78</v>
      </c>
      <c r="C16" s="79">
        <f>SUM(C17:C29)</f>
        <v>38565</v>
      </c>
    </row>
    <row r="17" spans="1:3" s="80" customFormat="1" ht="21.75" customHeight="1">
      <c r="A17" s="81" t="s">
        <v>8</v>
      </c>
      <c r="B17" s="78" t="s">
        <v>80</v>
      </c>
      <c r="C17" s="79">
        <f>'84'!D16</f>
        <v>5800</v>
      </c>
    </row>
    <row r="18" spans="1:3" s="80" customFormat="1" ht="21.75" customHeight="1">
      <c r="A18" s="81" t="s">
        <v>8</v>
      </c>
      <c r="B18" s="78" t="s">
        <v>81</v>
      </c>
      <c r="C18" s="79"/>
    </row>
    <row r="19" spans="1:3" s="80" customFormat="1" ht="21.75" customHeight="1">
      <c r="A19" s="81" t="s">
        <v>8</v>
      </c>
      <c r="B19" s="82" t="s">
        <v>180</v>
      </c>
      <c r="C19" s="79">
        <f>'84'!D17</f>
        <v>2000</v>
      </c>
    </row>
    <row r="20" spans="1:3" s="80" customFormat="1" ht="21.75" customHeight="1">
      <c r="A20" s="81" t="s">
        <v>8</v>
      </c>
      <c r="B20" s="82" t="s">
        <v>181</v>
      </c>
      <c r="C20" s="79"/>
    </row>
    <row r="21" spans="1:3" s="80" customFormat="1" ht="21.75" customHeight="1">
      <c r="A21" s="81" t="s">
        <v>8</v>
      </c>
      <c r="B21" s="82" t="s">
        <v>93</v>
      </c>
      <c r="C21" s="79"/>
    </row>
    <row r="22" spans="1:3" s="80" customFormat="1" ht="21.75" customHeight="1">
      <c r="A22" s="81" t="s">
        <v>8</v>
      </c>
      <c r="B22" s="82" t="s">
        <v>94</v>
      </c>
      <c r="C22" s="79"/>
    </row>
    <row r="23" spans="1:3" s="80" customFormat="1" ht="21.75" customHeight="1">
      <c r="A23" s="81" t="s">
        <v>8</v>
      </c>
      <c r="B23" s="82" t="s">
        <v>95</v>
      </c>
      <c r="C23" s="79"/>
    </row>
    <row r="24" spans="1:3" s="80" customFormat="1" ht="21.75" customHeight="1">
      <c r="A24" s="81" t="s">
        <v>8</v>
      </c>
      <c r="B24" s="82" t="s">
        <v>96</v>
      </c>
      <c r="C24" s="79"/>
    </row>
    <row r="25" spans="1:3" s="80" customFormat="1" ht="21.75" customHeight="1">
      <c r="A25" s="81" t="s">
        <v>8</v>
      </c>
      <c r="B25" s="82" t="s">
        <v>97</v>
      </c>
      <c r="C25" s="79"/>
    </row>
    <row r="26" spans="1:3" s="73" customFormat="1" ht="21.75" customHeight="1">
      <c r="A26" s="81" t="s">
        <v>8</v>
      </c>
      <c r="B26" s="82" t="s">
        <v>98</v>
      </c>
      <c r="C26" s="79">
        <f>'84'!D18</f>
        <v>30765</v>
      </c>
    </row>
    <row r="27" spans="1:3" s="80" customFormat="1" ht="21.75" customHeight="1">
      <c r="A27" s="81" t="s">
        <v>8</v>
      </c>
      <c r="B27" s="82" t="s">
        <v>100</v>
      </c>
      <c r="C27" s="79"/>
    </row>
    <row r="28" spans="1:3" s="73" customFormat="1" ht="21.75" customHeight="1">
      <c r="A28" s="81" t="s">
        <v>8</v>
      </c>
      <c r="B28" s="82" t="s">
        <v>99</v>
      </c>
      <c r="C28" s="79"/>
    </row>
    <row r="29" spans="1:3" s="73" customFormat="1" ht="21.75" customHeight="1">
      <c r="A29" s="81" t="s">
        <v>8</v>
      </c>
      <c r="B29" s="82" t="s">
        <v>182</v>
      </c>
      <c r="C29" s="79"/>
    </row>
    <row r="30" spans="1:3" s="73" customFormat="1" ht="49.5">
      <c r="A30" s="83">
        <v>2</v>
      </c>
      <c r="B30" s="84" t="s">
        <v>183</v>
      </c>
      <c r="C30" s="79"/>
    </row>
    <row r="31" spans="1:3" s="73" customFormat="1" ht="21.75" customHeight="1">
      <c r="A31" s="81">
        <v>3</v>
      </c>
      <c r="B31" s="82" t="s">
        <v>84</v>
      </c>
      <c r="C31" s="79">
        <v>3800</v>
      </c>
    </row>
    <row r="32" spans="1:3" s="73" customFormat="1" ht="21.75" customHeight="1">
      <c r="A32" s="74" t="s">
        <v>11</v>
      </c>
      <c r="B32" s="75" t="s">
        <v>24</v>
      </c>
      <c r="C32" s="76">
        <f>SUM(C33:C45)</f>
        <v>375942</v>
      </c>
    </row>
    <row r="33" spans="1:3" s="80" customFormat="1" ht="21.75" customHeight="1">
      <c r="A33" s="81" t="s">
        <v>8</v>
      </c>
      <c r="B33" s="78" t="s">
        <v>80</v>
      </c>
      <c r="C33" s="79">
        <v>270217</v>
      </c>
    </row>
    <row r="34" spans="1:3" s="80" customFormat="1" ht="21.75" customHeight="1">
      <c r="A34" s="81" t="s">
        <v>8</v>
      </c>
      <c r="B34" s="78" t="s">
        <v>184</v>
      </c>
      <c r="C34" s="79">
        <v>200</v>
      </c>
    </row>
    <row r="35" spans="1:3" s="80" customFormat="1" ht="21.75" customHeight="1">
      <c r="A35" s="81" t="s">
        <v>8</v>
      </c>
      <c r="B35" s="82" t="s">
        <v>180</v>
      </c>
      <c r="C35" s="79">
        <v>3704</v>
      </c>
    </row>
    <row r="36" spans="1:3" s="80" customFormat="1" ht="21.75" customHeight="1">
      <c r="A36" s="81" t="s">
        <v>8</v>
      </c>
      <c r="B36" s="82" t="s">
        <v>181</v>
      </c>
      <c r="C36" s="79">
        <v>1255</v>
      </c>
    </row>
    <row r="37" spans="1:3" s="80" customFormat="1" ht="21.75" customHeight="1">
      <c r="A37" s="81" t="s">
        <v>8</v>
      </c>
      <c r="B37" s="82" t="s">
        <v>93</v>
      </c>
      <c r="C37" s="79"/>
    </row>
    <row r="38" spans="1:3" s="80" customFormat="1" ht="21.75" customHeight="1">
      <c r="A38" s="81" t="s">
        <v>8</v>
      </c>
      <c r="B38" s="82" t="s">
        <v>185</v>
      </c>
      <c r="C38" s="79">
        <v>1808</v>
      </c>
    </row>
    <row r="39" spans="1:3" s="80" customFormat="1" ht="21.75" customHeight="1">
      <c r="A39" s="81" t="s">
        <v>8</v>
      </c>
      <c r="B39" s="82" t="s">
        <v>95</v>
      </c>
      <c r="C39" s="79"/>
    </row>
    <row r="40" spans="1:3" s="80" customFormat="1" ht="21.75" customHeight="1">
      <c r="A40" s="81" t="s">
        <v>8</v>
      </c>
      <c r="B40" s="82" t="s">
        <v>96</v>
      </c>
      <c r="C40" s="79"/>
    </row>
    <row r="41" spans="1:3" s="80" customFormat="1" ht="21.75" customHeight="1">
      <c r="A41" s="81" t="s">
        <v>8</v>
      </c>
      <c r="B41" s="82" t="s">
        <v>97</v>
      </c>
      <c r="C41" s="79">
        <v>10757</v>
      </c>
    </row>
    <row r="42" spans="1:3" s="73" customFormat="1" ht="21.75" customHeight="1">
      <c r="A42" s="81" t="s">
        <v>8</v>
      </c>
      <c r="B42" s="82" t="s">
        <v>98</v>
      </c>
      <c r="C42" s="79">
        <v>18838</v>
      </c>
    </row>
    <row r="43" spans="1:3" s="80" customFormat="1" ht="21.75" customHeight="1">
      <c r="A43" s="81" t="s">
        <v>8</v>
      </c>
      <c r="B43" s="82" t="s">
        <v>100</v>
      </c>
      <c r="C43" s="79">
        <v>37940</v>
      </c>
    </row>
    <row r="44" spans="1:3" s="73" customFormat="1" ht="21.75" customHeight="1">
      <c r="A44" s="81" t="s">
        <v>8</v>
      </c>
      <c r="B44" s="82" t="s">
        <v>99</v>
      </c>
      <c r="C44" s="79">
        <v>22989</v>
      </c>
    </row>
    <row r="45" spans="1:3" s="73" customFormat="1" ht="21.75" customHeight="1">
      <c r="A45" s="81" t="s">
        <v>8</v>
      </c>
      <c r="B45" s="82" t="s">
        <v>186</v>
      </c>
      <c r="C45" s="79">
        <v>8234</v>
      </c>
    </row>
    <row r="46" spans="1:3" s="73" customFormat="1" ht="21.75" customHeight="1">
      <c r="A46" s="74" t="s">
        <v>15</v>
      </c>
      <c r="B46" s="75" t="s">
        <v>187</v>
      </c>
      <c r="C46" s="79"/>
    </row>
    <row r="47" spans="1:3" s="73" customFormat="1" ht="21.75" customHeight="1">
      <c r="A47" s="74" t="s">
        <v>17</v>
      </c>
      <c r="B47" s="75" t="s">
        <v>188</v>
      </c>
      <c r="C47" s="79"/>
    </row>
    <row r="48" spans="1:3" s="73" customFormat="1" ht="21.75" customHeight="1">
      <c r="A48" s="74" t="s">
        <v>103</v>
      </c>
      <c r="B48" s="75" t="s">
        <v>25</v>
      </c>
      <c r="C48" s="76">
        <v>8424</v>
      </c>
    </row>
    <row r="49" spans="1:3" s="73" customFormat="1" ht="21.75" customHeight="1">
      <c r="A49" s="74" t="s">
        <v>189</v>
      </c>
      <c r="B49" s="75" t="s">
        <v>26</v>
      </c>
      <c r="C49" s="76">
        <v>8659</v>
      </c>
    </row>
    <row r="50" spans="1:3" s="73" customFormat="1" ht="21.75" customHeight="1">
      <c r="A50" s="74" t="s">
        <v>87</v>
      </c>
      <c r="B50" s="75" t="s">
        <v>190</v>
      </c>
      <c r="C50" s="79"/>
    </row>
    <row r="51" spans="1:3" s="73" customFormat="1" ht="21.75" customHeight="1">
      <c r="A51" s="85" t="s">
        <v>191</v>
      </c>
      <c r="B51" s="86" t="s">
        <v>192</v>
      </c>
      <c r="C51" s="87">
        <f>1060+80+82850</f>
        <v>83990</v>
      </c>
    </row>
    <row r="52" spans="1:3" ht="15.95" customHeight="1">
      <c r="A52" s="88"/>
      <c r="B52" s="88"/>
      <c r="C52" s="89"/>
    </row>
    <row r="53" spans="1:3" ht="27.75" customHeight="1">
      <c r="A53" s="90"/>
      <c r="B53" s="80"/>
      <c r="C53" s="91"/>
    </row>
    <row r="54" spans="1:3" ht="18.75">
      <c r="A54" s="73"/>
      <c r="B54" s="73"/>
    </row>
  </sheetData>
  <mergeCells count="7">
    <mergeCell ref="A4:C4"/>
    <mergeCell ref="A5:C5"/>
    <mergeCell ref="A6:C6"/>
    <mergeCell ref="A7:C7"/>
    <mergeCell ref="A8:A10"/>
    <mergeCell ref="B8:B10"/>
    <mergeCell ref="C8:C10"/>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view="pageBreakPreview" zoomScale="90" zoomScaleNormal="100" zoomScaleSheetLayoutView="90" workbookViewId="0">
      <selection activeCell="B13" sqref="B13"/>
    </sheetView>
  </sheetViews>
  <sheetFormatPr defaultRowHeight="15.75"/>
  <cols>
    <col min="1" max="1" width="5.85546875" style="161" customWidth="1"/>
    <col min="2" max="2" width="54.7109375" style="161" customWidth="1"/>
    <col min="3" max="13" width="11.5703125" style="161" customWidth="1"/>
    <col min="14" max="15" width="10.5703125" style="161" customWidth="1"/>
    <col min="16" max="255" width="9.140625" style="161"/>
    <col min="256" max="256" width="5.85546875" style="161" customWidth="1"/>
    <col min="257" max="257" width="54.7109375" style="161" customWidth="1"/>
    <col min="258" max="268" width="11.5703125" style="161" customWidth="1"/>
    <col min="269" max="271" width="10.5703125" style="161" customWidth="1"/>
    <col min="272" max="511" width="9.140625" style="161"/>
    <col min="512" max="512" width="5.85546875" style="161" customWidth="1"/>
    <col min="513" max="513" width="54.7109375" style="161" customWidth="1"/>
    <col min="514" max="524" width="11.5703125" style="161" customWidth="1"/>
    <col min="525" max="527" width="10.5703125" style="161" customWidth="1"/>
    <col min="528" max="767" width="9.140625" style="161"/>
    <col min="768" max="768" width="5.85546875" style="161" customWidth="1"/>
    <col min="769" max="769" width="54.7109375" style="161" customWidth="1"/>
    <col min="770" max="780" width="11.5703125" style="161" customWidth="1"/>
    <col min="781" max="783" width="10.5703125" style="161" customWidth="1"/>
    <col min="784" max="1023" width="9.140625" style="161"/>
    <col min="1024" max="1024" width="5.85546875" style="161" customWidth="1"/>
    <col min="1025" max="1025" width="54.7109375" style="161" customWidth="1"/>
    <col min="1026" max="1036" width="11.5703125" style="161" customWidth="1"/>
    <col min="1037" max="1039" width="10.5703125" style="161" customWidth="1"/>
    <col min="1040" max="1279" width="9.140625" style="161"/>
    <col min="1280" max="1280" width="5.85546875" style="161" customWidth="1"/>
    <col min="1281" max="1281" width="54.7109375" style="161" customWidth="1"/>
    <col min="1282" max="1292" width="11.5703125" style="161" customWidth="1"/>
    <col min="1293" max="1295" width="10.5703125" style="161" customWidth="1"/>
    <col min="1296" max="1535" width="9.140625" style="161"/>
    <col min="1536" max="1536" width="5.85546875" style="161" customWidth="1"/>
    <col min="1537" max="1537" width="54.7109375" style="161" customWidth="1"/>
    <col min="1538" max="1548" width="11.5703125" style="161" customWidth="1"/>
    <col min="1549" max="1551" width="10.5703125" style="161" customWidth="1"/>
    <col min="1552" max="1791" width="9.140625" style="161"/>
    <col min="1792" max="1792" width="5.85546875" style="161" customWidth="1"/>
    <col min="1793" max="1793" width="54.7109375" style="161" customWidth="1"/>
    <col min="1794" max="1804" width="11.5703125" style="161" customWidth="1"/>
    <col min="1805" max="1807" width="10.5703125" style="161" customWidth="1"/>
    <col min="1808" max="2047" width="9.140625" style="161"/>
    <col min="2048" max="2048" width="5.85546875" style="161" customWidth="1"/>
    <col min="2049" max="2049" width="54.7109375" style="161" customWidth="1"/>
    <col min="2050" max="2060" width="11.5703125" style="161" customWidth="1"/>
    <col min="2061" max="2063" width="10.5703125" style="161" customWidth="1"/>
    <col min="2064" max="2303" width="9.140625" style="161"/>
    <col min="2304" max="2304" width="5.85546875" style="161" customWidth="1"/>
    <col min="2305" max="2305" width="54.7109375" style="161" customWidth="1"/>
    <col min="2306" max="2316" width="11.5703125" style="161" customWidth="1"/>
    <col min="2317" max="2319" width="10.5703125" style="161" customWidth="1"/>
    <col min="2320" max="2559" width="9.140625" style="161"/>
    <col min="2560" max="2560" width="5.85546875" style="161" customWidth="1"/>
    <col min="2561" max="2561" width="54.7109375" style="161" customWidth="1"/>
    <col min="2562" max="2572" width="11.5703125" style="161" customWidth="1"/>
    <col min="2573" max="2575" width="10.5703125" style="161" customWidth="1"/>
    <col min="2576" max="2815" width="9.140625" style="161"/>
    <col min="2816" max="2816" width="5.85546875" style="161" customWidth="1"/>
    <col min="2817" max="2817" width="54.7109375" style="161" customWidth="1"/>
    <col min="2818" max="2828" width="11.5703125" style="161" customWidth="1"/>
    <col min="2829" max="2831" width="10.5703125" style="161" customWidth="1"/>
    <col min="2832" max="3071" width="9.140625" style="161"/>
    <col min="3072" max="3072" width="5.85546875" style="161" customWidth="1"/>
    <col min="3073" max="3073" width="54.7109375" style="161" customWidth="1"/>
    <col min="3074" max="3084" width="11.5703125" style="161" customWidth="1"/>
    <col min="3085" max="3087" width="10.5703125" style="161" customWidth="1"/>
    <col min="3088" max="3327" width="9.140625" style="161"/>
    <col min="3328" max="3328" width="5.85546875" style="161" customWidth="1"/>
    <col min="3329" max="3329" width="54.7109375" style="161" customWidth="1"/>
    <col min="3330" max="3340" width="11.5703125" style="161" customWidth="1"/>
    <col min="3341" max="3343" width="10.5703125" style="161" customWidth="1"/>
    <col min="3344" max="3583" width="9.140625" style="161"/>
    <col min="3584" max="3584" width="5.85546875" style="161" customWidth="1"/>
    <col min="3585" max="3585" width="54.7109375" style="161" customWidth="1"/>
    <col min="3586" max="3596" width="11.5703125" style="161" customWidth="1"/>
    <col min="3597" max="3599" width="10.5703125" style="161" customWidth="1"/>
    <col min="3600" max="3839" width="9.140625" style="161"/>
    <col min="3840" max="3840" width="5.85546875" style="161" customWidth="1"/>
    <col min="3841" max="3841" width="54.7109375" style="161" customWidth="1"/>
    <col min="3842" max="3852" width="11.5703125" style="161" customWidth="1"/>
    <col min="3853" max="3855" width="10.5703125" style="161" customWidth="1"/>
    <col min="3856" max="4095" width="9.140625" style="161"/>
    <col min="4096" max="4096" width="5.85546875" style="161" customWidth="1"/>
    <col min="4097" max="4097" width="54.7109375" style="161" customWidth="1"/>
    <col min="4098" max="4108" width="11.5703125" style="161" customWidth="1"/>
    <col min="4109" max="4111" width="10.5703125" style="161" customWidth="1"/>
    <col min="4112" max="4351" width="9.140625" style="161"/>
    <col min="4352" max="4352" width="5.85546875" style="161" customWidth="1"/>
    <col min="4353" max="4353" width="54.7109375" style="161" customWidth="1"/>
    <col min="4354" max="4364" width="11.5703125" style="161" customWidth="1"/>
    <col min="4365" max="4367" width="10.5703125" style="161" customWidth="1"/>
    <col min="4368" max="4607" width="9.140625" style="161"/>
    <col min="4608" max="4608" width="5.85546875" style="161" customWidth="1"/>
    <col min="4609" max="4609" width="54.7109375" style="161" customWidth="1"/>
    <col min="4610" max="4620" width="11.5703125" style="161" customWidth="1"/>
    <col min="4621" max="4623" width="10.5703125" style="161" customWidth="1"/>
    <col min="4624" max="4863" width="9.140625" style="161"/>
    <col min="4864" max="4864" width="5.85546875" style="161" customWidth="1"/>
    <col min="4865" max="4865" width="54.7109375" style="161" customWidth="1"/>
    <col min="4866" max="4876" width="11.5703125" style="161" customWidth="1"/>
    <col min="4877" max="4879" width="10.5703125" style="161" customWidth="1"/>
    <col min="4880" max="5119" width="9.140625" style="161"/>
    <col min="5120" max="5120" width="5.85546875" style="161" customWidth="1"/>
    <col min="5121" max="5121" width="54.7109375" style="161" customWidth="1"/>
    <col min="5122" max="5132" width="11.5703125" style="161" customWidth="1"/>
    <col min="5133" max="5135" width="10.5703125" style="161" customWidth="1"/>
    <col min="5136" max="5375" width="9.140625" style="161"/>
    <col min="5376" max="5376" width="5.85546875" style="161" customWidth="1"/>
    <col min="5377" max="5377" width="54.7109375" style="161" customWidth="1"/>
    <col min="5378" max="5388" width="11.5703125" style="161" customWidth="1"/>
    <col min="5389" max="5391" width="10.5703125" style="161" customWidth="1"/>
    <col min="5392" max="5631" width="9.140625" style="161"/>
    <col min="5632" max="5632" width="5.85546875" style="161" customWidth="1"/>
    <col min="5633" max="5633" width="54.7109375" style="161" customWidth="1"/>
    <col min="5634" max="5644" width="11.5703125" style="161" customWidth="1"/>
    <col min="5645" max="5647" width="10.5703125" style="161" customWidth="1"/>
    <col min="5648" max="5887" width="9.140625" style="161"/>
    <col min="5888" max="5888" width="5.85546875" style="161" customWidth="1"/>
    <col min="5889" max="5889" width="54.7109375" style="161" customWidth="1"/>
    <col min="5890" max="5900" width="11.5703125" style="161" customWidth="1"/>
    <col min="5901" max="5903" width="10.5703125" style="161" customWidth="1"/>
    <col min="5904" max="6143" width="9.140625" style="161"/>
    <col min="6144" max="6144" width="5.85546875" style="161" customWidth="1"/>
    <col min="6145" max="6145" width="54.7109375" style="161" customWidth="1"/>
    <col min="6146" max="6156" width="11.5703125" style="161" customWidth="1"/>
    <col min="6157" max="6159" width="10.5703125" style="161" customWidth="1"/>
    <col min="6160" max="6399" width="9.140625" style="161"/>
    <col min="6400" max="6400" width="5.85546875" style="161" customWidth="1"/>
    <col min="6401" max="6401" width="54.7109375" style="161" customWidth="1"/>
    <col min="6402" max="6412" width="11.5703125" style="161" customWidth="1"/>
    <col min="6413" max="6415" width="10.5703125" style="161" customWidth="1"/>
    <col min="6416" max="6655" width="9.140625" style="161"/>
    <col min="6656" max="6656" width="5.85546875" style="161" customWidth="1"/>
    <col min="6657" max="6657" width="54.7109375" style="161" customWidth="1"/>
    <col min="6658" max="6668" width="11.5703125" style="161" customWidth="1"/>
    <col min="6669" max="6671" width="10.5703125" style="161" customWidth="1"/>
    <col min="6672" max="6911" width="9.140625" style="161"/>
    <col min="6912" max="6912" width="5.85546875" style="161" customWidth="1"/>
    <col min="6913" max="6913" width="54.7109375" style="161" customWidth="1"/>
    <col min="6914" max="6924" width="11.5703125" style="161" customWidth="1"/>
    <col min="6925" max="6927" width="10.5703125" style="161" customWidth="1"/>
    <col min="6928" max="7167" width="9.140625" style="161"/>
    <col min="7168" max="7168" width="5.85546875" style="161" customWidth="1"/>
    <col min="7169" max="7169" width="54.7109375" style="161" customWidth="1"/>
    <col min="7170" max="7180" width="11.5703125" style="161" customWidth="1"/>
    <col min="7181" max="7183" width="10.5703125" style="161" customWidth="1"/>
    <col min="7184" max="7423" width="9.140625" style="161"/>
    <col min="7424" max="7424" width="5.85546875" style="161" customWidth="1"/>
    <col min="7425" max="7425" width="54.7109375" style="161" customWidth="1"/>
    <col min="7426" max="7436" width="11.5703125" style="161" customWidth="1"/>
    <col min="7437" max="7439" width="10.5703125" style="161" customWidth="1"/>
    <col min="7440" max="7679" width="9.140625" style="161"/>
    <col min="7680" max="7680" width="5.85546875" style="161" customWidth="1"/>
    <col min="7681" max="7681" width="54.7109375" style="161" customWidth="1"/>
    <col min="7682" max="7692" width="11.5703125" style="161" customWidth="1"/>
    <col min="7693" max="7695" width="10.5703125" style="161" customWidth="1"/>
    <col min="7696" max="7935" width="9.140625" style="161"/>
    <col min="7936" max="7936" width="5.85546875" style="161" customWidth="1"/>
    <col min="7937" max="7937" width="54.7109375" style="161" customWidth="1"/>
    <col min="7938" max="7948" width="11.5703125" style="161" customWidth="1"/>
    <col min="7949" max="7951" width="10.5703125" style="161" customWidth="1"/>
    <col min="7952" max="8191" width="9.140625" style="161"/>
    <col min="8192" max="8192" width="5.85546875" style="161" customWidth="1"/>
    <col min="8193" max="8193" width="54.7109375" style="161" customWidth="1"/>
    <col min="8194" max="8204" width="11.5703125" style="161" customWidth="1"/>
    <col min="8205" max="8207" width="10.5703125" style="161" customWidth="1"/>
    <col min="8208" max="8447" width="9.140625" style="161"/>
    <col min="8448" max="8448" width="5.85546875" style="161" customWidth="1"/>
    <col min="8449" max="8449" width="54.7109375" style="161" customWidth="1"/>
    <col min="8450" max="8460" width="11.5703125" style="161" customWidth="1"/>
    <col min="8461" max="8463" width="10.5703125" style="161" customWidth="1"/>
    <col min="8464" max="8703" width="9.140625" style="161"/>
    <col min="8704" max="8704" width="5.85546875" style="161" customWidth="1"/>
    <col min="8705" max="8705" width="54.7109375" style="161" customWidth="1"/>
    <col min="8706" max="8716" width="11.5703125" style="161" customWidth="1"/>
    <col min="8717" max="8719" width="10.5703125" style="161" customWidth="1"/>
    <col min="8720" max="8959" width="9.140625" style="161"/>
    <col min="8960" max="8960" width="5.85546875" style="161" customWidth="1"/>
    <col min="8961" max="8961" width="54.7109375" style="161" customWidth="1"/>
    <col min="8962" max="8972" width="11.5703125" style="161" customWidth="1"/>
    <col min="8973" max="8975" width="10.5703125" style="161" customWidth="1"/>
    <col min="8976" max="9215" width="9.140625" style="161"/>
    <col min="9216" max="9216" width="5.85546875" style="161" customWidth="1"/>
    <col min="9217" max="9217" width="54.7109375" style="161" customWidth="1"/>
    <col min="9218" max="9228" width="11.5703125" style="161" customWidth="1"/>
    <col min="9229" max="9231" width="10.5703125" style="161" customWidth="1"/>
    <col min="9232" max="9471" width="9.140625" style="161"/>
    <col min="9472" max="9472" width="5.85546875" style="161" customWidth="1"/>
    <col min="9473" max="9473" width="54.7109375" style="161" customWidth="1"/>
    <col min="9474" max="9484" width="11.5703125" style="161" customWidth="1"/>
    <col min="9485" max="9487" width="10.5703125" style="161" customWidth="1"/>
    <col min="9488" max="9727" width="9.140625" style="161"/>
    <col min="9728" max="9728" width="5.85546875" style="161" customWidth="1"/>
    <col min="9729" max="9729" width="54.7109375" style="161" customWidth="1"/>
    <col min="9730" max="9740" width="11.5703125" style="161" customWidth="1"/>
    <col min="9741" max="9743" width="10.5703125" style="161" customWidth="1"/>
    <col min="9744" max="9983" width="9.140625" style="161"/>
    <col min="9984" max="9984" width="5.85546875" style="161" customWidth="1"/>
    <col min="9985" max="9985" width="54.7109375" style="161" customWidth="1"/>
    <col min="9986" max="9996" width="11.5703125" style="161" customWidth="1"/>
    <col min="9997" max="9999" width="10.5703125" style="161" customWidth="1"/>
    <col min="10000" max="10239" width="9.140625" style="161"/>
    <col min="10240" max="10240" width="5.85546875" style="161" customWidth="1"/>
    <col min="10241" max="10241" width="54.7109375" style="161" customWidth="1"/>
    <col min="10242" max="10252" width="11.5703125" style="161" customWidth="1"/>
    <col min="10253" max="10255" width="10.5703125" style="161" customWidth="1"/>
    <col min="10256" max="10495" width="9.140625" style="161"/>
    <col min="10496" max="10496" width="5.85546875" style="161" customWidth="1"/>
    <col min="10497" max="10497" width="54.7109375" style="161" customWidth="1"/>
    <col min="10498" max="10508" width="11.5703125" style="161" customWidth="1"/>
    <col min="10509" max="10511" width="10.5703125" style="161" customWidth="1"/>
    <col min="10512" max="10751" width="9.140625" style="161"/>
    <col min="10752" max="10752" width="5.85546875" style="161" customWidth="1"/>
    <col min="10753" max="10753" width="54.7109375" style="161" customWidth="1"/>
    <col min="10754" max="10764" width="11.5703125" style="161" customWidth="1"/>
    <col min="10765" max="10767" width="10.5703125" style="161" customWidth="1"/>
    <col min="10768" max="11007" width="9.140625" style="161"/>
    <col min="11008" max="11008" width="5.85546875" style="161" customWidth="1"/>
    <col min="11009" max="11009" width="54.7109375" style="161" customWidth="1"/>
    <col min="11010" max="11020" width="11.5703125" style="161" customWidth="1"/>
    <col min="11021" max="11023" width="10.5703125" style="161" customWidth="1"/>
    <col min="11024" max="11263" width="9.140625" style="161"/>
    <col min="11264" max="11264" width="5.85546875" style="161" customWidth="1"/>
    <col min="11265" max="11265" width="54.7109375" style="161" customWidth="1"/>
    <col min="11266" max="11276" width="11.5703125" style="161" customWidth="1"/>
    <col min="11277" max="11279" width="10.5703125" style="161" customWidth="1"/>
    <col min="11280" max="11519" width="9.140625" style="161"/>
    <col min="11520" max="11520" width="5.85546875" style="161" customWidth="1"/>
    <col min="11521" max="11521" width="54.7109375" style="161" customWidth="1"/>
    <col min="11522" max="11532" width="11.5703125" style="161" customWidth="1"/>
    <col min="11533" max="11535" width="10.5703125" style="161" customWidth="1"/>
    <col min="11536" max="11775" width="9.140625" style="161"/>
    <col min="11776" max="11776" width="5.85546875" style="161" customWidth="1"/>
    <col min="11777" max="11777" width="54.7109375" style="161" customWidth="1"/>
    <col min="11778" max="11788" width="11.5703125" style="161" customWidth="1"/>
    <col min="11789" max="11791" width="10.5703125" style="161" customWidth="1"/>
    <col min="11792" max="12031" width="9.140625" style="161"/>
    <col min="12032" max="12032" width="5.85546875" style="161" customWidth="1"/>
    <col min="12033" max="12033" width="54.7109375" style="161" customWidth="1"/>
    <col min="12034" max="12044" width="11.5703125" style="161" customWidth="1"/>
    <col min="12045" max="12047" width="10.5703125" style="161" customWidth="1"/>
    <col min="12048" max="12287" width="9.140625" style="161"/>
    <col min="12288" max="12288" width="5.85546875" style="161" customWidth="1"/>
    <col min="12289" max="12289" width="54.7109375" style="161" customWidth="1"/>
    <col min="12290" max="12300" width="11.5703125" style="161" customWidth="1"/>
    <col min="12301" max="12303" width="10.5703125" style="161" customWidth="1"/>
    <col min="12304" max="12543" width="9.140625" style="161"/>
    <col min="12544" max="12544" width="5.85546875" style="161" customWidth="1"/>
    <col min="12545" max="12545" width="54.7109375" style="161" customWidth="1"/>
    <col min="12546" max="12556" width="11.5703125" style="161" customWidth="1"/>
    <col min="12557" max="12559" width="10.5703125" style="161" customWidth="1"/>
    <col min="12560" max="12799" width="9.140625" style="161"/>
    <col min="12800" max="12800" width="5.85546875" style="161" customWidth="1"/>
    <col min="12801" max="12801" width="54.7109375" style="161" customWidth="1"/>
    <col min="12802" max="12812" width="11.5703125" style="161" customWidth="1"/>
    <col min="12813" max="12815" width="10.5703125" style="161" customWidth="1"/>
    <col min="12816" max="13055" width="9.140625" style="161"/>
    <col min="13056" max="13056" width="5.85546875" style="161" customWidth="1"/>
    <col min="13057" max="13057" width="54.7109375" style="161" customWidth="1"/>
    <col min="13058" max="13068" width="11.5703125" style="161" customWidth="1"/>
    <col min="13069" max="13071" width="10.5703125" style="161" customWidth="1"/>
    <col min="13072" max="13311" width="9.140625" style="161"/>
    <col min="13312" max="13312" width="5.85546875" style="161" customWidth="1"/>
    <col min="13313" max="13313" width="54.7109375" style="161" customWidth="1"/>
    <col min="13314" max="13324" width="11.5703125" style="161" customWidth="1"/>
    <col min="13325" max="13327" width="10.5703125" style="161" customWidth="1"/>
    <col min="13328" max="13567" width="9.140625" style="161"/>
    <col min="13568" max="13568" width="5.85546875" style="161" customWidth="1"/>
    <col min="13569" max="13569" width="54.7109375" style="161" customWidth="1"/>
    <col min="13570" max="13580" width="11.5703125" style="161" customWidth="1"/>
    <col min="13581" max="13583" width="10.5703125" style="161" customWidth="1"/>
    <col min="13584" max="13823" width="9.140625" style="161"/>
    <col min="13824" max="13824" width="5.85546875" style="161" customWidth="1"/>
    <col min="13825" max="13825" width="54.7109375" style="161" customWidth="1"/>
    <col min="13826" max="13836" width="11.5703125" style="161" customWidth="1"/>
    <col min="13837" max="13839" width="10.5703125" style="161" customWidth="1"/>
    <col min="13840" max="14079" width="9.140625" style="161"/>
    <col min="14080" max="14080" width="5.85546875" style="161" customWidth="1"/>
    <col min="14081" max="14081" width="54.7109375" style="161" customWidth="1"/>
    <col min="14082" max="14092" width="11.5703125" style="161" customWidth="1"/>
    <col min="14093" max="14095" width="10.5703125" style="161" customWidth="1"/>
    <col min="14096" max="14335" width="9.140625" style="161"/>
    <col min="14336" max="14336" width="5.85546875" style="161" customWidth="1"/>
    <col min="14337" max="14337" width="54.7109375" style="161" customWidth="1"/>
    <col min="14338" max="14348" width="11.5703125" style="161" customWidth="1"/>
    <col min="14349" max="14351" width="10.5703125" style="161" customWidth="1"/>
    <col min="14352" max="14591" width="9.140625" style="161"/>
    <col min="14592" max="14592" width="5.85546875" style="161" customWidth="1"/>
    <col min="14593" max="14593" width="54.7109375" style="161" customWidth="1"/>
    <col min="14594" max="14604" width="11.5703125" style="161" customWidth="1"/>
    <col min="14605" max="14607" width="10.5703125" style="161" customWidth="1"/>
    <col min="14608" max="14847" width="9.140625" style="161"/>
    <col min="14848" max="14848" width="5.85546875" style="161" customWidth="1"/>
    <col min="14849" max="14849" width="54.7109375" style="161" customWidth="1"/>
    <col min="14850" max="14860" width="11.5703125" style="161" customWidth="1"/>
    <col min="14861" max="14863" width="10.5703125" style="161" customWidth="1"/>
    <col min="14864" max="15103" width="9.140625" style="161"/>
    <col min="15104" max="15104" width="5.85546875" style="161" customWidth="1"/>
    <col min="15105" max="15105" width="54.7109375" style="161" customWidth="1"/>
    <col min="15106" max="15116" width="11.5703125" style="161" customWidth="1"/>
    <col min="15117" max="15119" width="10.5703125" style="161" customWidth="1"/>
    <col min="15120" max="15359" width="9.140625" style="161"/>
    <col min="15360" max="15360" width="5.85546875" style="161" customWidth="1"/>
    <col min="15361" max="15361" width="54.7109375" style="161" customWidth="1"/>
    <col min="15362" max="15372" width="11.5703125" style="161" customWidth="1"/>
    <col min="15373" max="15375" width="10.5703125" style="161" customWidth="1"/>
    <col min="15376" max="15615" width="9.140625" style="161"/>
    <col min="15616" max="15616" width="5.85546875" style="161" customWidth="1"/>
    <col min="15617" max="15617" width="54.7109375" style="161" customWidth="1"/>
    <col min="15618" max="15628" width="11.5703125" style="161" customWidth="1"/>
    <col min="15629" max="15631" width="10.5703125" style="161" customWidth="1"/>
    <col min="15632" max="15871" width="9.140625" style="161"/>
    <col min="15872" max="15872" width="5.85546875" style="161" customWidth="1"/>
    <col min="15873" max="15873" width="54.7109375" style="161" customWidth="1"/>
    <col min="15874" max="15884" width="11.5703125" style="161" customWidth="1"/>
    <col min="15885" max="15887" width="10.5703125" style="161" customWidth="1"/>
    <col min="15888" max="16127" width="9.140625" style="161"/>
    <col min="16128" max="16128" width="5.85546875" style="161" customWidth="1"/>
    <col min="16129" max="16129" width="54.7109375" style="161" customWidth="1"/>
    <col min="16130" max="16140" width="11.5703125" style="161" customWidth="1"/>
    <col min="16141" max="16143" width="10.5703125" style="161" customWidth="1"/>
    <col min="16144" max="16384" width="9.140625" style="161"/>
  </cols>
  <sheetData>
    <row r="1" spans="1:13" ht="19.5" customHeight="1">
      <c r="A1" s="17" t="s">
        <v>253</v>
      </c>
      <c r="B1" s="17"/>
      <c r="C1" s="159"/>
      <c r="D1" s="159"/>
      <c r="E1" s="159"/>
      <c r="F1" s="159"/>
      <c r="G1" s="160"/>
      <c r="H1" s="160"/>
      <c r="I1" s="159"/>
      <c r="J1" s="159"/>
      <c r="K1" s="325" t="s">
        <v>109</v>
      </c>
      <c r="L1" s="325"/>
      <c r="M1" s="325"/>
    </row>
    <row r="2" spans="1:13" ht="16.5" customHeight="1">
      <c r="A2" s="17" t="s">
        <v>254</v>
      </c>
      <c r="B2" s="17"/>
      <c r="C2" s="159"/>
      <c r="D2" s="159"/>
      <c r="E2" s="159"/>
      <c r="F2" s="159"/>
      <c r="G2" s="160"/>
      <c r="H2" s="160"/>
      <c r="I2" s="159"/>
      <c r="J2" s="159"/>
      <c r="K2" s="168"/>
      <c r="L2" s="168"/>
      <c r="M2" s="168"/>
    </row>
    <row r="3" spans="1:13" ht="21" customHeight="1">
      <c r="A3" s="326" t="s">
        <v>249</v>
      </c>
      <c r="B3" s="326"/>
      <c r="C3" s="326"/>
      <c r="D3" s="326"/>
      <c r="E3" s="326"/>
      <c r="F3" s="326"/>
      <c r="G3" s="326"/>
      <c r="H3" s="326"/>
      <c r="I3" s="326"/>
      <c r="J3" s="326"/>
      <c r="K3" s="326"/>
      <c r="L3" s="326"/>
      <c r="M3" s="326"/>
    </row>
    <row r="4" spans="1:13" ht="17.25" customHeight="1">
      <c r="A4" s="327" t="s">
        <v>174</v>
      </c>
      <c r="B4" s="327"/>
      <c r="C4" s="327"/>
      <c r="D4" s="327"/>
      <c r="E4" s="327"/>
      <c r="F4" s="327"/>
      <c r="G4" s="327"/>
      <c r="H4" s="327"/>
      <c r="I4" s="327"/>
      <c r="J4" s="327"/>
      <c r="K4" s="327"/>
      <c r="L4" s="327"/>
      <c r="M4" s="327"/>
    </row>
    <row r="5" spans="1:13" ht="19.5" customHeight="1">
      <c r="A5" s="162"/>
      <c r="B5" s="162"/>
      <c r="C5" s="163"/>
      <c r="D5" s="163"/>
      <c r="E5" s="163"/>
      <c r="F5" s="163"/>
      <c r="G5" s="164"/>
      <c r="H5" s="164"/>
      <c r="I5" s="164"/>
      <c r="J5" s="164"/>
      <c r="K5" s="328" t="s">
        <v>0</v>
      </c>
      <c r="L5" s="328"/>
      <c r="M5" s="328"/>
    </row>
    <row r="6" spans="1:13" s="165" customFormat="1" ht="40.5" customHeight="1">
      <c r="A6" s="323" t="s">
        <v>193</v>
      </c>
      <c r="B6" s="324" t="s">
        <v>106</v>
      </c>
      <c r="C6" s="324" t="s">
        <v>104</v>
      </c>
      <c r="D6" s="323" t="s">
        <v>194</v>
      </c>
      <c r="E6" s="323" t="s">
        <v>195</v>
      </c>
      <c r="F6" s="323" t="s">
        <v>250</v>
      </c>
      <c r="G6" s="323" t="s">
        <v>251</v>
      </c>
      <c r="H6" s="323" t="s">
        <v>196</v>
      </c>
      <c r="I6" s="323" t="s">
        <v>26</v>
      </c>
      <c r="J6" s="324" t="s">
        <v>197</v>
      </c>
      <c r="K6" s="324"/>
      <c r="L6" s="324"/>
      <c r="M6" s="323" t="s">
        <v>105</v>
      </c>
    </row>
    <row r="7" spans="1:13" s="165" customFormat="1" ht="40.5" customHeight="1">
      <c r="A7" s="324"/>
      <c r="B7" s="324"/>
      <c r="C7" s="324"/>
      <c r="D7" s="323"/>
      <c r="E7" s="323"/>
      <c r="F7" s="323"/>
      <c r="G7" s="323"/>
      <c r="H7" s="323"/>
      <c r="I7" s="323"/>
      <c r="J7" s="324" t="s">
        <v>104</v>
      </c>
      <c r="K7" s="323" t="s">
        <v>23</v>
      </c>
      <c r="L7" s="323" t="s">
        <v>24</v>
      </c>
      <c r="M7" s="323"/>
    </row>
    <row r="8" spans="1:13" s="165" customFormat="1" ht="40.5" customHeight="1">
      <c r="A8" s="324"/>
      <c r="B8" s="324"/>
      <c r="C8" s="324"/>
      <c r="D8" s="323"/>
      <c r="E8" s="323"/>
      <c r="F8" s="323"/>
      <c r="G8" s="323"/>
      <c r="H8" s="323"/>
      <c r="I8" s="323"/>
      <c r="J8" s="324"/>
      <c r="K8" s="323"/>
      <c r="L8" s="323"/>
      <c r="M8" s="323"/>
    </row>
    <row r="9" spans="1:13" s="165" customFormat="1" ht="21" customHeight="1">
      <c r="A9" s="324"/>
      <c r="B9" s="324"/>
      <c r="C9" s="324"/>
      <c r="D9" s="323"/>
      <c r="E9" s="323"/>
      <c r="F9" s="323"/>
      <c r="G9" s="323"/>
      <c r="H9" s="323"/>
      <c r="I9" s="323"/>
      <c r="J9" s="324"/>
      <c r="K9" s="323"/>
      <c r="L9" s="323"/>
      <c r="M9" s="323"/>
    </row>
    <row r="10" spans="1:13" s="69" customFormat="1" ht="17.25" customHeight="1">
      <c r="A10" s="156" t="s">
        <v>4</v>
      </c>
      <c r="B10" s="156" t="s">
        <v>19</v>
      </c>
      <c r="C10" s="156">
        <v>1</v>
      </c>
      <c r="D10" s="93">
        <v>2</v>
      </c>
      <c r="E10" s="93">
        <v>3</v>
      </c>
      <c r="F10" s="93">
        <v>4</v>
      </c>
      <c r="G10" s="93">
        <v>5</v>
      </c>
      <c r="H10" s="93">
        <v>6</v>
      </c>
      <c r="I10" s="93">
        <v>7</v>
      </c>
      <c r="J10" s="93">
        <v>8</v>
      </c>
      <c r="K10" s="93">
        <v>9</v>
      </c>
      <c r="L10" s="93">
        <v>10</v>
      </c>
      <c r="M10" s="93">
        <v>11</v>
      </c>
    </row>
    <row r="11" spans="1:13" s="163" customFormat="1" ht="18.75">
      <c r="A11" s="94"/>
      <c r="B11" s="95" t="s">
        <v>102</v>
      </c>
      <c r="C11" s="96">
        <v>407751</v>
      </c>
      <c r="D11" s="96">
        <v>42365</v>
      </c>
      <c r="E11" s="96">
        <v>346231</v>
      </c>
      <c r="F11" s="97">
        <v>0</v>
      </c>
      <c r="G11" s="97">
        <v>0</v>
      </c>
      <c r="H11" s="97">
        <v>0</v>
      </c>
      <c r="I11" s="97">
        <v>0</v>
      </c>
      <c r="J11" s="97">
        <v>0</v>
      </c>
      <c r="K11" s="97">
        <v>0</v>
      </c>
      <c r="L11" s="97">
        <v>0</v>
      </c>
      <c r="M11" s="97">
        <v>0</v>
      </c>
    </row>
    <row r="12" spans="1:13" s="166" customFormat="1" ht="18.75">
      <c r="A12" s="98" t="s">
        <v>6</v>
      </c>
      <c r="B12" s="99" t="s">
        <v>198</v>
      </c>
      <c r="C12" s="100">
        <v>388596</v>
      </c>
      <c r="D12" s="100">
        <v>42365</v>
      </c>
      <c r="E12" s="100">
        <v>346231</v>
      </c>
      <c r="F12" s="100">
        <v>0</v>
      </c>
      <c r="G12" s="100">
        <v>0</v>
      </c>
      <c r="H12" s="100">
        <v>0</v>
      </c>
      <c r="I12" s="100">
        <v>0</v>
      </c>
      <c r="J12" s="100">
        <v>0</v>
      </c>
      <c r="K12" s="100">
        <v>0</v>
      </c>
      <c r="L12" s="100">
        <v>0</v>
      </c>
      <c r="M12" s="100">
        <v>0</v>
      </c>
    </row>
    <row r="13" spans="1:13" s="163" customFormat="1" ht="18.75">
      <c r="A13" s="83">
        <v>1</v>
      </c>
      <c r="B13" s="84" t="s">
        <v>126</v>
      </c>
      <c r="C13" s="100">
        <v>9426</v>
      </c>
      <c r="D13" s="101"/>
      <c r="E13" s="101">
        <v>9426</v>
      </c>
      <c r="F13" s="101"/>
      <c r="G13" s="101"/>
      <c r="H13" s="101"/>
      <c r="I13" s="101"/>
      <c r="J13" s="101"/>
      <c r="K13" s="101"/>
      <c r="L13" s="101"/>
      <c r="M13" s="101"/>
    </row>
    <row r="14" spans="1:13" s="163" customFormat="1" ht="18.75">
      <c r="A14" s="83">
        <v>2</v>
      </c>
      <c r="B14" s="84" t="s">
        <v>171</v>
      </c>
      <c r="C14" s="100">
        <v>2938</v>
      </c>
      <c r="D14" s="101"/>
      <c r="E14" s="101">
        <v>2938</v>
      </c>
      <c r="F14" s="101"/>
      <c r="G14" s="101"/>
      <c r="H14" s="101"/>
      <c r="I14" s="101"/>
      <c r="J14" s="101"/>
      <c r="K14" s="101"/>
      <c r="L14" s="101"/>
      <c r="M14" s="101"/>
    </row>
    <row r="15" spans="1:13" s="163" customFormat="1" ht="18.75">
      <c r="A15" s="83">
        <v>3</v>
      </c>
      <c r="B15" s="84" t="s">
        <v>127</v>
      </c>
      <c r="C15" s="100">
        <v>4340</v>
      </c>
      <c r="D15" s="101"/>
      <c r="E15" s="101">
        <v>4340</v>
      </c>
      <c r="F15" s="101"/>
      <c r="G15" s="101"/>
      <c r="H15" s="101"/>
      <c r="I15" s="101"/>
      <c r="J15" s="101"/>
      <c r="K15" s="101"/>
      <c r="L15" s="101"/>
      <c r="M15" s="101"/>
    </row>
    <row r="16" spans="1:13" s="163" customFormat="1" ht="18.75">
      <c r="A16" s="83">
        <v>4</v>
      </c>
      <c r="B16" s="84" t="s">
        <v>128</v>
      </c>
      <c r="C16" s="100">
        <v>2489</v>
      </c>
      <c r="D16" s="101"/>
      <c r="E16" s="101">
        <v>2489</v>
      </c>
      <c r="F16" s="101"/>
      <c r="G16" s="101"/>
      <c r="H16" s="101"/>
      <c r="I16" s="101"/>
      <c r="J16" s="101"/>
      <c r="K16" s="101"/>
      <c r="L16" s="101"/>
      <c r="M16" s="101"/>
    </row>
    <row r="17" spans="1:13" s="163" customFormat="1" ht="18.75">
      <c r="A17" s="83">
        <v>5</v>
      </c>
      <c r="B17" s="84" t="s">
        <v>129</v>
      </c>
      <c r="C17" s="100">
        <v>4584</v>
      </c>
      <c r="D17" s="101">
        <v>3800</v>
      </c>
      <c r="E17" s="101">
        <v>784</v>
      </c>
      <c r="F17" s="101"/>
      <c r="G17" s="101"/>
      <c r="H17" s="101"/>
      <c r="I17" s="101"/>
      <c r="J17" s="101"/>
      <c r="K17" s="101"/>
      <c r="L17" s="101"/>
      <c r="M17" s="101"/>
    </row>
    <row r="18" spans="1:13" s="163" customFormat="1" ht="18.75">
      <c r="A18" s="83">
        <v>6</v>
      </c>
      <c r="B18" s="84" t="s">
        <v>130</v>
      </c>
      <c r="C18" s="100">
        <v>745</v>
      </c>
      <c r="D18" s="101"/>
      <c r="E18" s="101">
        <v>745</v>
      </c>
      <c r="F18" s="101"/>
      <c r="G18" s="101"/>
      <c r="H18" s="101"/>
      <c r="I18" s="101"/>
      <c r="J18" s="101"/>
      <c r="K18" s="101"/>
      <c r="L18" s="101"/>
      <c r="M18" s="101"/>
    </row>
    <row r="19" spans="1:13" s="163" customFormat="1" ht="18.75">
      <c r="A19" s="83">
        <v>7</v>
      </c>
      <c r="B19" s="84" t="s">
        <v>131</v>
      </c>
      <c r="C19" s="100">
        <v>7926</v>
      </c>
      <c r="D19" s="101"/>
      <c r="E19" s="101">
        <v>7926</v>
      </c>
      <c r="F19" s="101"/>
      <c r="G19" s="101"/>
      <c r="H19" s="101"/>
      <c r="I19" s="101"/>
      <c r="J19" s="101"/>
      <c r="K19" s="101"/>
      <c r="L19" s="101"/>
      <c r="M19" s="101"/>
    </row>
    <row r="20" spans="1:13" s="163" customFormat="1" ht="18.75">
      <c r="A20" s="83">
        <v>8</v>
      </c>
      <c r="B20" s="84" t="s">
        <v>172</v>
      </c>
      <c r="C20" s="100">
        <v>889</v>
      </c>
      <c r="D20" s="101"/>
      <c r="E20" s="101">
        <v>889</v>
      </c>
      <c r="F20" s="101"/>
      <c r="G20" s="101"/>
      <c r="H20" s="101"/>
      <c r="I20" s="101"/>
      <c r="J20" s="101"/>
      <c r="K20" s="101"/>
      <c r="L20" s="101"/>
      <c r="M20" s="101"/>
    </row>
    <row r="21" spans="1:13" s="163" customFormat="1" ht="18.75">
      <c r="A21" s="83">
        <v>9</v>
      </c>
      <c r="B21" s="84" t="s">
        <v>132</v>
      </c>
      <c r="C21" s="100">
        <v>816</v>
      </c>
      <c r="D21" s="101"/>
      <c r="E21" s="101">
        <v>816</v>
      </c>
      <c r="F21" s="101"/>
      <c r="G21" s="101"/>
      <c r="H21" s="101"/>
      <c r="I21" s="101"/>
      <c r="J21" s="101"/>
      <c r="K21" s="101"/>
      <c r="L21" s="101"/>
      <c r="M21" s="101"/>
    </row>
    <row r="22" spans="1:13" s="163" customFormat="1" ht="18.75">
      <c r="A22" s="83">
        <v>10</v>
      </c>
      <c r="B22" s="84" t="s">
        <v>133</v>
      </c>
      <c r="C22" s="100">
        <v>23439</v>
      </c>
      <c r="D22" s="101"/>
      <c r="E22" s="101">
        <v>23439</v>
      </c>
      <c r="F22" s="101"/>
      <c r="G22" s="101"/>
      <c r="H22" s="101"/>
      <c r="I22" s="101"/>
      <c r="J22" s="101"/>
      <c r="K22" s="101"/>
      <c r="L22" s="101"/>
      <c r="M22" s="101"/>
    </row>
    <row r="23" spans="1:13" s="163" customFormat="1" ht="18.75">
      <c r="A23" s="83">
        <v>11</v>
      </c>
      <c r="B23" s="84" t="s">
        <v>134</v>
      </c>
      <c r="C23" s="100">
        <v>1464</v>
      </c>
      <c r="D23" s="101"/>
      <c r="E23" s="101">
        <v>1464</v>
      </c>
      <c r="F23" s="101"/>
      <c r="G23" s="101"/>
      <c r="H23" s="101"/>
      <c r="I23" s="101"/>
      <c r="J23" s="101"/>
      <c r="K23" s="101"/>
      <c r="L23" s="101"/>
      <c r="M23" s="101"/>
    </row>
    <row r="24" spans="1:13" s="163" customFormat="1" ht="18.75">
      <c r="A24" s="83">
        <v>12</v>
      </c>
      <c r="B24" s="84" t="s">
        <v>135</v>
      </c>
      <c r="C24" s="100">
        <v>266653</v>
      </c>
      <c r="D24" s="101"/>
      <c r="E24" s="101">
        <v>266653</v>
      </c>
      <c r="F24" s="101"/>
      <c r="G24" s="101"/>
      <c r="H24" s="101"/>
      <c r="I24" s="101"/>
      <c r="J24" s="101"/>
      <c r="K24" s="101"/>
      <c r="L24" s="101"/>
      <c r="M24" s="101"/>
    </row>
    <row r="25" spans="1:13" s="163" customFormat="1" ht="18.75">
      <c r="A25" s="83">
        <v>13</v>
      </c>
      <c r="B25" s="84" t="s">
        <v>136</v>
      </c>
      <c r="C25" s="100">
        <v>1130</v>
      </c>
      <c r="D25" s="101"/>
      <c r="E25" s="101">
        <v>1130</v>
      </c>
      <c r="F25" s="101"/>
      <c r="G25" s="101"/>
      <c r="H25" s="101"/>
      <c r="I25" s="101"/>
      <c r="J25" s="101"/>
      <c r="K25" s="101"/>
      <c r="L25" s="101"/>
      <c r="M25" s="101"/>
    </row>
    <row r="26" spans="1:13" s="163" customFormat="1" ht="18.75">
      <c r="A26" s="83">
        <v>14</v>
      </c>
      <c r="B26" s="84" t="s">
        <v>137</v>
      </c>
      <c r="C26" s="100">
        <v>746</v>
      </c>
      <c r="D26" s="101"/>
      <c r="E26" s="101">
        <v>746</v>
      </c>
      <c r="F26" s="101"/>
      <c r="G26" s="101"/>
      <c r="H26" s="101"/>
      <c r="I26" s="101"/>
      <c r="J26" s="101"/>
      <c r="K26" s="101"/>
      <c r="L26" s="101"/>
      <c r="M26" s="101"/>
    </row>
    <row r="27" spans="1:13" s="163" customFormat="1" ht="18.75">
      <c r="A27" s="83">
        <v>15</v>
      </c>
      <c r="B27" s="84" t="s">
        <v>138</v>
      </c>
      <c r="C27" s="100">
        <v>2414</v>
      </c>
      <c r="D27" s="101"/>
      <c r="E27" s="101">
        <v>2414</v>
      </c>
      <c r="F27" s="101"/>
      <c r="G27" s="101"/>
      <c r="H27" s="101"/>
      <c r="I27" s="101"/>
      <c r="J27" s="101"/>
      <c r="K27" s="101"/>
      <c r="L27" s="101"/>
      <c r="M27" s="101"/>
    </row>
    <row r="28" spans="1:13" s="163" customFormat="1" ht="18.75">
      <c r="A28" s="83">
        <v>16</v>
      </c>
      <c r="B28" s="84" t="s">
        <v>139</v>
      </c>
      <c r="C28" s="100">
        <v>1293</v>
      </c>
      <c r="D28" s="101"/>
      <c r="E28" s="101">
        <v>1293</v>
      </c>
      <c r="F28" s="101"/>
      <c r="G28" s="101"/>
      <c r="H28" s="101"/>
      <c r="I28" s="101"/>
      <c r="J28" s="101"/>
      <c r="K28" s="101"/>
      <c r="L28" s="101"/>
      <c r="M28" s="101"/>
    </row>
    <row r="29" spans="1:13" s="163" customFormat="1" ht="18.75">
      <c r="A29" s="83">
        <v>17</v>
      </c>
      <c r="B29" s="84" t="s">
        <v>140</v>
      </c>
      <c r="C29" s="100">
        <v>617</v>
      </c>
      <c r="D29" s="101"/>
      <c r="E29" s="101">
        <v>617</v>
      </c>
      <c r="F29" s="101"/>
      <c r="G29" s="101"/>
      <c r="H29" s="101"/>
      <c r="I29" s="101"/>
      <c r="J29" s="101"/>
      <c r="K29" s="101"/>
      <c r="L29" s="101"/>
      <c r="M29" s="101"/>
    </row>
    <row r="30" spans="1:13" s="163" customFormat="1" ht="18.75">
      <c r="A30" s="83">
        <v>18</v>
      </c>
      <c r="B30" s="84" t="s">
        <v>141</v>
      </c>
      <c r="C30" s="100">
        <v>802</v>
      </c>
      <c r="D30" s="101"/>
      <c r="E30" s="101">
        <v>802</v>
      </c>
      <c r="F30" s="101"/>
      <c r="G30" s="101"/>
      <c r="H30" s="101"/>
      <c r="I30" s="101"/>
      <c r="J30" s="101"/>
      <c r="K30" s="101"/>
      <c r="L30" s="101"/>
      <c r="M30" s="101"/>
    </row>
    <row r="31" spans="1:13" s="163" customFormat="1" ht="18.75">
      <c r="A31" s="83">
        <v>19</v>
      </c>
      <c r="B31" s="84" t="s">
        <v>142</v>
      </c>
      <c r="C31" s="100">
        <v>325</v>
      </c>
      <c r="D31" s="101"/>
      <c r="E31" s="101">
        <v>325</v>
      </c>
      <c r="F31" s="101"/>
      <c r="G31" s="101"/>
      <c r="H31" s="101"/>
      <c r="I31" s="101"/>
      <c r="J31" s="101"/>
      <c r="K31" s="101"/>
      <c r="L31" s="101"/>
      <c r="M31" s="101"/>
    </row>
    <row r="32" spans="1:13" s="163" customFormat="1" ht="18.75">
      <c r="A32" s="83">
        <v>20</v>
      </c>
      <c r="B32" s="84" t="s">
        <v>158</v>
      </c>
      <c r="C32" s="100">
        <v>1813</v>
      </c>
      <c r="D32" s="101"/>
      <c r="E32" s="101">
        <v>1813</v>
      </c>
      <c r="F32" s="101"/>
      <c r="G32" s="101"/>
      <c r="H32" s="101"/>
      <c r="I32" s="101"/>
      <c r="J32" s="101"/>
      <c r="K32" s="101"/>
      <c r="L32" s="101"/>
      <c r="M32" s="101"/>
    </row>
    <row r="33" spans="1:13" s="163" customFormat="1" ht="18.75">
      <c r="A33" s="83">
        <v>21</v>
      </c>
      <c r="B33" s="84" t="s">
        <v>159</v>
      </c>
      <c r="C33" s="100">
        <v>5556</v>
      </c>
      <c r="D33" s="101"/>
      <c r="E33" s="101">
        <v>5556</v>
      </c>
      <c r="F33" s="101"/>
      <c r="G33" s="101"/>
      <c r="H33" s="101"/>
      <c r="I33" s="101"/>
      <c r="J33" s="101"/>
      <c r="K33" s="101"/>
      <c r="L33" s="101"/>
      <c r="M33" s="101"/>
    </row>
    <row r="34" spans="1:13" s="163" customFormat="1" ht="18.75">
      <c r="A34" s="83">
        <v>22</v>
      </c>
      <c r="B34" s="84" t="s">
        <v>160</v>
      </c>
      <c r="C34" s="100">
        <v>1358</v>
      </c>
      <c r="D34" s="101"/>
      <c r="E34" s="101">
        <v>1358</v>
      </c>
      <c r="F34" s="101"/>
      <c r="G34" s="101"/>
      <c r="H34" s="101"/>
      <c r="I34" s="101"/>
      <c r="J34" s="101"/>
      <c r="K34" s="101"/>
      <c r="L34" s="101"/>
      <c r="M34" s="101"/>
    </row>
    <row r="35" spans="1:13" s="163" customFormat="1" ht="18.75">
      <c r="A35" s="83">
        <v>23</v>
      </c>
      <c r="B35" s="84" t="s">
        <v>199</v>
      </c>
      <c r="C35" s="100">
        <v>1101</v>
      </c>
      <c r="D35" s="101"/>
      <c r="E35" s="101">
        <v>1101</v>
      </c>
      <c r="F35" s="101"/>
      <c r="G35" s="101"/>
      <c r="H35" s="101"/>
      <c r="I35" s="101"/>
      <c r="J35" s="101"/>
      <c r="K35" s="101"/>
      <c r="L35" s="101"/>
      <c r="M35" s="101"/>
    </row>
    <row r="36" spans="1:13" s="163" customFormat="1" ht="18.75">
      <c r="A36" s="83">
        <v>24</v>
      </c>
      <c r="B36" s="84" t="s">
        <v>144</v>
      </c>
      <c r="C36" s="100">
        <v>3224</v>
      </c>
      <c r="D36" s="101"/>
      <c r="E36" s="101">
        <v>3224</v>
      </c>
      <c r="F36" s="101"/>
      <c r="G36" s="101"/>
      <c r="H36" s="101"/>
      <c r="I36" s="101"/>
      <c r="J36" s="101"/>
      <c r="K36" s="101"/>
      <c r="L36" s="101"/>
      <c r="M36" s="101"/>
    </row>
    <row r="37" spans="1:13" s="163" customFormat="1" ht="18.75">
      <c r="A37" s="83">
        <v>25</v>
      </c>
      <c r="B37" s="84" t="s">
        <v>145</v>
      </c>
      <c r="C37" s="100">
        <v>2554</v>
      </c>
      <c r="D37" s="101"/>
      <c r="E37" s="101">
        <v>2554</v>
      </c>
      <c r="F37" s="101"/>
      <c r="G37" s="101"/>
      <c r="H37" s="101"/>
      <c r="I37" s="101"/>
      <c r="J37" s="101"/>
      <c r="K37" s="101"/>
      <c r="L37" s="101"/>
      <c r="M37" s="101"/>
    </row>
    <row r="38" spans="1:13" s="163" customFormat="1" ht="18.75">
      <c r="A38" s="83">
        <v>26</v>
      </c>
      <c r="B38" s="84" t="s">
        <v>146</v>
      </c>
      <c r="C38" s="100">
        <v>1135</v>
      </c>
      <c r="D38" s="101"/>
      <c r="E38" s="101">
        <v>1135</v>
      </c>
      <c r="F38" s="101"/>
      <c r="G38" s="101"/>
      <c r="H38" s="101"/>
      <c r="I38" s="101"/>
      <c r="J38" s="101"/>
      <c r="K38" s="101"/>
      <c r="L38" s="101"/>
      <c r="M38" s="101"/>
    </row>
    <row r="39" spans="1:13" s="163" customFormat="1" ht="18.75">
      <c r="A39" s="83">
        <v>27</v>
      </c>
      <c r="B39" s="84" t="s">
        <v>147</v>
      </c>
      <c r="C39" s="100">
        <v>184</v>
      </c>
      <c r="D39" s="101"/>
      <c r="E39" s="101">
        <v>184</v>
      </c>
      <c r="F39" s="101"/>
      <c r="G39" s="101"/>
      <c r="H39" s="101"/>
      <c r="I39" s="101"/>
      <c r="J39" s="101"/>
      <c r="K39" s="101"/>
      <c r="L39" s="101"/>
      <c r="M39" s="101"/>
    </row>
    <row r="40" spans="1:13" s="163" customFormat="1" ht="18.75">
      <c r="A40" s="83">
        <v>28</v>
      </c>
      <c r="B40" s="84" t="s">
        <v>252</v>
      </c>
      <c r="C40" s="100">
        <v>70</v>
      </c>
      <c r="D40" s="101"/>
      <c r="E40" s="101">
        <v>70</v>
      </c>
      <c r="F40" s="101"/>
      <c r="G40" s="101"/>
      <c r="H40" s="101"/>
      <c r="I40" s="101"/>
      <c r="J40" s="101"/>
      <c r="K40" s="101"/>
      <c r="L40" s="101"/>
      <c r="M40" s="101"/>
    </row>
    <row r="41" spans="1:13" s="163" customFormat="1" ht="18.75">
      <c r="A41" s="83">
        <v>29</v>
      </c>
      <c r="B41" s="84" t="s">
        <v>143</v>
      </c>
      <c r="C41" s="100">
        <v>38565</v>
      </c>
      <c r="D41" s="101">
        <v>38565</v>
      </c>
      <c r="E41" s="101"/>
      <c r="F41" s="101"/>
      <c r="G41" s="101"/>
      <c r="H41" s="101"/>
      <c r="I41" s="101"/>
      <c r="J41" s="101"/>
      <c r="K41" s="101"/>
      <c r="L41" s="101"/>
      <c r="M41" s="101"/>
    </row>
    <row r="42" spans="1:13" s="166" customFormat="1" ht="33">
      <c r="A42" s="98" t="s">
        <v>11</v>
      </c>
      <c r="B42" s="99" t="s">
        <v>200</v>
      </c>
      <c r="C42" s="100"/>
      <c r="D42" s="100"/>
      <c r="E42" s="100"/>
      <c r="F42" s="100"/>
      <c r="G42" s="100"/>
      <c r="H42" s="100"/>
      <c r="I42" s="100"/>
      <c r="J42" s="100"/>
      <c r="K42" s="100"/>
      <c r="L42" s="100"/>
      <c r="M42" s="100"/>
    </row>
    <row r="43" spans="1:13" s="166" customFormat="1" ht="18.75">
      <c r="A43" s="98" t="s">
        <v>15</v>
      </c>
      <c r="B43" s="99" t="s">
        <v>201</v>
      </c>
      <c r="C43" s="100"/>
      <c r="D43" s="100"/>
      <c r="E43" s="100"/>
      <c r="F43" s="100"/>
      <c r="G43" s="100"/>
      <c r="H43" s="100"/>
      <c r="I43" s="100"/>
      <c r="J43" s="100"/>
      <c r="K43" s="100"/>
      <c r="L43" s="100"/>
      <c r="M43" s="100"/>
    </row>
    <row r="44" spans="1:13" s="166" customFormat="1" ht="18.75">
      <c r="A44" s="98" t="s">
        <v>17</v>
      </c>
      <c r="B44" s="99" t="s">
        <v>202</v>
      </c>
      <c r="C44" s="100">
        <v>8424</v>
      </c>
      <c r="D44" s="100"/>
      <c r="E44" s="100"/>
      <c r="F44" s="100"/>
      <c r="G44" s="100"/>
      <c r="H44" s="100"/>
      <c r="I44" s="100"/>
      <c r="J44" s="100"/>
      <c r="K44" s="100"/>
      <c r="L44" s="100"/>
      <c r="M44" s="100"/>
    </row>
    <row r="45" spans="1:13" s="166" customFormat="1" ht="18.75">
      <c r="A45" s="98" t="s">
        <v>103</v>
      </c>
      <c r="B45" s="99" t="s">
        <v>203</v>
      </c>
      <c r="C45" s="100">
        <v>8659</v>
      </c>
      <c r="D45" s="100"/>
      <c r="E45" s="100"/>
      <c r="F45" s="100"/>
      <c r="G45" s="100"/>
      <c r="H45" s="100"/>
      <c r="I45" s="100"/>
      <c r="J45" s="100"/>
      <c r="K45" s="100"/>
      <c r="L45" s="100"/>
      <c r="M45" s="100"/>
    </row>
    <row r="46" spans="1:13" s="163" customFormat="1" ht="33">
      <c r="A46" s="98" t="s">
        <v>189</v>
      </c>
      <c r="B46" s="99" t="s">
        <v>204</v>
      </c>
      <c r="C46" s="100">
        <v>2072</v>
      </c>
      <c r="D46" s="101"/>
      <c r="E46" s="101"/>
      <c r="F46" s="101"/>
      <c r="G46" s="101"/>
      <c r="H46" s="101"/>
      <c r="I46" s="101"/>
      <c r="J46" s="101"/>
      <c r="K46" s="101"/>
      <c r="L46" s="101"/>
      <c r="M46" s="101"/>
    </row>
    <row r="47" spans="1:13" s="163" customFormat="1" ht="33">
      <c r="A47" s="98" t="s">
        <v>205</v>
      </c>
      <c r="B47" s="99" t="s">
        <v>206</v>
      </c>
      <c r="C47" s="101"/>
      <c r="D47" s="101"/>
      <c r="E47" s="101"/>
      <c r="F47" s="101"/>
      <c r="G47" s="101"/>
      <c r="H47" s="101"/>
      <c r="I47" s="101"/>
      <c r="J47" s="101"/>
      <c r="K47" s="101"/>
      <c r="L47" s="101"/>
      <c r="M47" s="101"/>
    </row>
    <row r="48" spans="1:13" ht="8.25" customHeight="1">
      <c r="A48" s="102"/>
      <c r="B48" s="103"/>
      <c r="C48" s="104"/>
      <c r="D48" s="104"/>
      <c r="E48" s="104"/>
      <c r="F48" s="104"/>
      <c r="G48" s="104"/>
      <c r="H48" s="104"/>
      <c r="I48" s="104"/>
      <c r="J48" s="104"/>
      <c r="K48" s="104"/>
      <c r="L48" s="104"/>
      <c r="M48" s="104"/>
    </row>
    <row r="49" spans="1:13" ht="26.25" customHeight="1">
      <c r="A49" s="167"/>
      <c r="B49" s="163"/>
      <c r="C49" s="163"/>
      <c r="D49" s="163"/>
      <c r="E49" s="163"/>
      <c r="F49" s="163"/>
      <c r="G49" s="163"/>
      <c r="H49" s="163"/>
      <c r="I49" s="163"/>
      <c r="J49" s="163"/>
      <c r="K49" s="163"/>
      <c r="L49" s="163"/>
      <c r="M49" s="163"/>
    </row>
    <row r="50" spans="1:13" ht="24" customHeight="1">
      <c r="A50" s="167"/>
      <c r="B50" s="167"/>
      <c r="C50" s="163"/>
      <c r="D50" s="163"/>
      <c r="E50" s="163"/>
      <c r="F50" s="163"/>
      <c r="G50" s="163"/>
      <c r="H50" s="163"/>
      <c r="I50" s="163"/>
      <c r="J50" s="163"/>
      <c r="K50" s="163"/>
      <c r="L50" s="163"/>
      <c r="M50" s="163"/>
    </row>
    <row r="51" spans="1:13" ht="18.75">
      <c r="A51" s="167"/>
      <c r="B51" s="167"/>
      <c r="C51" s="163"/>
      <c r="D51" s="163"/>
      <c r="E51" s="163"/>
      <c r="F51" s="163"/>
      <c r="G51" s="163"/>
      <c r="H51" s="163"/>
      <c r="I51" s="163"/>
      <c r="J51" s="163"/>
      <c r="K51" s="163"/>
      <c r="L51" s="163"/>
      <c r="M51" s="163"/>
    </row>
    <row r="52" spans="1:13" ht="18.75" hidden="1">
      <c r="A52" s="163"/>
      <c r="B52" s="167"/>
      <c r="C52" s="163"/>
      <c r="D52" s="163"/>
      <c r="E52" s="163"/>
      <c r="F52" s="163"/>
      <c r="G52" s="163"/>
      <c r="H52" s="163"/>
      <c r="I52" s="163"/>
      <c r="J52" s="163"/>
      <c r="K52" s="163"/>
      <c r="L52" s="163"/>
      <c r="M52" s="163"/>
    </row>
    <row r="53" spans="1:13" ht="18.75">
      <c r="A53" s="163"/>
      <c r="B53" s="163"/>
      <c r="C53" s="163"/>
      <c r="D53" s="163"/>
      <c r="E53" s="163"/>
      <c r="F53" s="163"/>
      <c r="G53" s="163"/>
      <c r="H53" s="163"/>
      <c r="I53" s="163"/>
      <c r="J53" s="163"/>
      <c r="K53" s="163"/>
      <c r="L53" s="163"/>
      <c r="M53" s="163"/>
    </row>
    <row r="54" spans="1:13" ht="18.75">
      <c r="A54" s="163"/>
      <c r="B54" s="163"/>
      <c r="C54" s="163"/>
      <c r="D54" s="163"/>
      <c r="E54" s="163"/>
      <c r="F54" s="163"/>
      <c r="G54" s="163"/>
      <c r="H54" s="163"/>
      <c r="I54" s="163"/>
      <c r="J54" s="163"/>
      <c r="K54" s="163"/>
      <c r="L54" s="163"/>
      <c r="M54" s="163"/>
    </row>
    <row r="55" spans="1:13" ht="18.75">
      <c r="A55" s="163"/>
      <c r="B55" s="163"/>
      <c r="C55" s="163"/>
      <c r="D55" s="163"/>
      <c r="E55" s="163"/>
      <c r="F55" s="163"/>
      <c r="G55" s="163"/>
      <c r="H55" s="163"/>
      <c r="I55" s="163"/>
      <c r="J55" s="163"/>
      <c r="K55" s="163"/>
      <c r="L55" s="163"/>
      <c r="M55" s="163"/>
    </row>
    <row r="56" spans="1:13" ht="18.75">
      <c r="A56" s="163"/>
      <c r="B56" s="163"/>
      <c r="C56" s="163"/>
      <c r="D56" s="163"/>
      <c r="E56" s="163"/>
      <c r="F56" s="163"/>
      <c r="G56" s="163"/>
      <c r="H56" s="163"/>
      <c r="I56" s="163"/>
      <c r="J56" s="163"/>
      <c r="K56" s="163"/>
      <c r="L56" s="163"/>
      <c r="M56" s="163"/>
    </row>
    <row r="57" spans="1:13" ht="18.75">
      <c r="A57" s="163"/>
      <c r="B57" s="163"/>
      <c r="C57" s="163"/>
      <c r="D57" s="163"/>
      <c r="E57" s="163"/>
      <c r="F57" s="163"/>
      <c r="G57" s="163"/>
      <c r="H57" s="163"/>
      <c r="I57" s="163"/>
      <c r="J57" s="163"/>
      <c r="K57" s="163"/>
      <c r="L57" s="163"/>
      <c r="M57" s="163"/>
    </row>
    <row r="58" spans="1:13" ht="25.5" customHeight="1">
      <c r="A58" s="167"/>
      <c r="B58" s="167"/>
      <c r="C58" s="163"/>
      <c r="D58" s="163"/>
      <c r="E58" s="163"/>
      <c r="F58" s="163"/>
      <c r="G58" s="163"/>
      <c r="H58" s="163"/>
      <c r="I58" s="163"/>
      <c r="J58" s="163"/>
      <c r="K58" s="163"/>
      <c r="L58" s="163"/>
      <c r="M58" s="163"/>
    </row>
    <row r="59" spans="1:13" ht="18.75">
      <c r="A59" s="167"/>
      <c r="B59" s="167"/>
      <c r="C59" s="163"/>
      <c r="D59" s="163"/>
      <c r="E59" s="163"/>
      <c r="F59" s="163"/>
      <c r="G59" s="163"/>
      <c r="H59" s="163"/>
      <c r="I59" s="163"/>
      <c r="J59" s="163"/>
      <c r="K59" s="163"/>
      <c r="L59" s="163"/>
      <c r="M59" s="163"/>
    </row>
    <row r="60" spans="1:13" ht="18.75">
      <c r="A60" s="163"/>
      <c r="B60" s="163"/>
      <c r="C60" s="163"/>
      <c r="D60" s="163"/>
      <c r="E60" s="163"/>
      <c r="F60" s="163"/>
      <c r="G60" s="163"/>
      <c r="H60" s="163"/>
      <c r="I60" s="163"/>
      <c r="J60" s="163"/>
      <c r="K60" s="163"/>
      <c r="L60" s="163"/>
      <c r="M60" s="163"/>
    </row>
    <row r="61" spans="1:13" ht="18.75">
      <c r="A61" s="163"/>
      <c r="B61" s="163"/>
      <c r="C61" s="163"/>
      <c r="D61" s="163"/>
      <c r="E61" s="163"/>
      <c r="F61" s="163"/>
      <c r="G61" s="163"/>
      <c r="H61" s="163"/>
      <c r="I61" s="163"/>
      <c r="J61" s="163"/>
      <c r="K61" s="163"/>
      <c r="L61" s="163"/>
      <c r="M61" s="163"/>
    </row>
    <row r="62" spans="1:13" ht="22.5" customHeight="1">
      <c r="A62" s="163"/>
      <c r="B62" s="163"/>
      <c r="C62" s="163"/>
      <c r="D62" s="163"/>
      <c r="E62" s="163"/>
      <c r="F62" s="163"/>
      <c r="G62" s="163"/>
      <c r="H62" s="163"/>
      <c r="I62" s="163"/>
      <c r="J62" s="163"/>
      <c r="K62" s="163"/>
      <c r="L62" s="163"/>
      <c r="M62" s="163"/>
    </row>
    <row r="63" spans="1:13" ht="18.75">
      <c r="A63" s="163"/>
      <c r="B63" s="163"/>
      <c r="C63" s="163"/>
      <c r="D63" s="163"/>
      <c r="E63" s="163"/>
      <c r="F63" s="163"/>
      <c r="G63" s="163"/>
      <c r="H63" s="163"/>
      <c r="I63" s="163"/>
      <c r="J63" s="163"/>
      <c r="K63" s="163"/>
      <c r="L63" s="163"/>
      <c r="M63" s="163"/>
    </row>
    <row r="64" spans="1:13" ht="18.75">
      <c r="A64" s="163"/>
      <c r="B64" s="163"/>
      <c r="C64" s="163"/>
      <c r="D64" s="163"/>
      <c r="E64" s="163"/>
      <c r="F64" s="163"/>
      <c r="G64" s="163"/>
      <c r="H64" s="163"/>
      <c r="I64" s="163"/>
      <c r="J64" s="163"/>
      <c r="K64" s="163"/>
      <c r="L64" s="163"/>
      <c r="M64" s="163"/>
    </row>
    <row r="65" spans="1:13" ht="18.75">
      <c r="A65" s="163"/>
      <c r="B65" s="163"/>
      <c r="C65" s="163"/>
      <c r="D65" s="163"/>
      <c r="E65" s="163"/>
      <c r="F65" s="163"/>
      <c r="G65" s="163"/>
      <c r="H65" s="163"/>
      <c r="I65" s="163"/>
      <c r="J65" s="163"/>
      <c r="K65" s="163"/>
      <c r="L65" s="163"/>
      <c r="M65" s="163"/>
    </row>
    <row r="66" spans="1:13" ht="18.75">
      <c r="A66" s="163"/>
      <c r="B66" s="163"/>
      <c r="C66" s="163"/>
      <c r="D66" s="163"/>
      <c r="E66" s="163"/>
      <c r="F66" s="163"/>
      <c r="G66" s="163"/>
      <c r="H66" s="163"/>
      <c r="I66" s="163"/>
      <c r="J66" s="163"/>
      <c r="K66" s="163"/>
      <c r="L66" s="163"/>
      <c r="M66" s="163"/>
    </row>
  </sheetData>
  <mergeCells count="18">
    <mergeCell ref="I6:I9"/>
    <mergeCell ref="J6:L6"/>
    <mergeCell ref="M6:M9"/>
    <mergeCell ref="J7:J9"/>
    <mergeCell ref="K7:K9"/>
    <mergeCell ref="L7:L9"/>
    <mergeCell ref="K1:M1"/>
    <mergeCell ref="A3:M3"/>
    <mergeCell ref="A4:M4"/>
    <mergeCell ref="K5:M5"/>
    <mergeCell ref="A6:A9"/>
    <mergeCell ref="B6:B9"/>
    <mergeCell ref="C6:C9"/>
    <mergeCell ref="D6:D9"/>
    <mergeCell ref="E6:E9"/>
    <mergeCell ref="F6:F9"/>
    <mergeCell ref="G6:G9"/>
    <mergeCell ref="H6:H9"/>
  </mergeCells>
  <pageMargins left="0.7" right="0.7" top="0.75" bottom="0.75" header="0.3" footer="0.3"/>
  <pageSetup paperSize="9" scale="6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BreakPreview" zoomScale="90" zoomScaleNormal="90" zoomScaleSheetLayoutView="90" workbookViewId="0">
      <selection activeCell="D7" sqref="D7:D10"/>
    </sheetView>
  </sheetViews>
  <sheetFormatPr defaultRowHeight="15.75"/>
  <cols>
    <col min="1" max="1" width="5.85546875" style="201" customWidth="1"/>
    <col min="2" max="2" width="35.85546875" style="201" customWidth="1"/>
    <col min="3" max="18" width="9.85546875" style="201" customWidth="1"/>
    <col min="19" max="20" width="10.5703125" style="201" customWidth="1"/>
    <col min="21" max="255" width="9.140625" style="201"/>
    <col min="256" max="256" width="5.85546875" style="201" customWidth="1"/>
    <col min="257" max="257" width="35.85546875" style="201" customWidth="1"/>
    <col min="258" max="273" width="9.85546875" style="201" customWidth="1"/>
    <col min="274" max="276" width="10.5703125" style="201" customWidth="1"/>
    <col min="277" max="511" width="9.140625" style="201"/>
    <col min="512" max="512" width="5.85546875" style="201" customWidth="1"/>
    <col min="513" max="513" width="35.85546875" style="201" customWidth="1"/>
    <col min="514" max="529" width="9.85546875" style="201" customWidth="1"/>
    <col min="530" max="532" width="10.5703125" style="201" customWidth="1"/>
    <col min="533" max="767" width="9.140625" style="201"/>
    <col min="768" max="768" width="5.85546875" style="201" customWidth="1"/>
    <col min="769" max="769" width="35.85546875" style="201" customWidth="1"/>
    <col min="770" max="785" width="9.85546875" style="201" customWidth="1"/>
    <col min="786" max="788" width="10.5703125" style="201" customWidth="1"/>
    <col min="789" max="1023" width="9.140625" style="201"/>
    <col min="1024" max="1024" width="5.85546875" style="201" customWidth="1"/>
    <col min="1025" max="1025" width="35.85546875" style="201" customWidth="1"/>
    <col min="1026" max="1041" width="9.85546875" style="201" customWidth="1"/>
    <col min="1042" max="1044" width="10.5703125" style="201" customWidth="1"/>
    <col min="1045" max="1279" width="9.140625" style="201"/>
    <col min="1280" max="1280" width="5.85546875" style="201" customWidth="1"/>
    <col min="1281" max="1281" width="35.85546875" style="201" customWidth="1"/>
    <col min="1282" max="1297" width="9.85546875" style="201" customWidth="1"/>
    <col min="1298" max="1300" width="10.5703125" style="201" customWidth="1"/>
    <col min="1301" max="1535" width="9.140625" style="201"/>
    <col min="1536" max="1536" width="5.85546875" style="201" customWidth="1"/>
    <col min="1537" max="1537" width="35.85546875" style="201" customWidth="1"/>
    <col min="1538" max="1553" width="9.85546875" style="201" customWidth="1"/>
    <col min="1554" max="1556" width="10.5703125" style="201" customWidth="1"/>
    <col min="1557" max="1791" width="9.140625" style="201"/>
    <col min="1792" max="1792" width="5.85546875" style="201" customWidth="1"/>
    <col min="1793" max="1793" width="35.85546875" style="201" customWidth="1"/>
    <col min="1794" max="1809" width="9.85546875" style="201" customWidth="1"/>
    <col min="1810" max="1812" width="10.5703125" style="201" customWidth="1"/>
    <col min="1813" max="2047" width="9.140625" style="201"/>
    <col min="2048" max="2048" width="5.85546875" style="201" customWidth="1"/>
    <col min="2049" max="2049" width="35.85546875" style="201" customWidth="1"/>
    <col min="2050" max="2065" width="9.85546875" style="201" customWidth="1"/>
    <col min="2066" max="2068" width="10.5703125" style="201" customWidth="1"/>
    <col min="2069" max="2303" width="9.140625" style="201"/>
    <col min="2304" max="2304" width="5.85546875" style="201" customWidth="1"/>
    <col min="2305" max="2305" width="35.85546875" style="201" customWidth="1"/>
    <col min="2306" max="2321" width="9.85546875" style="201" customWidth="1"/>
    <col min="2322" max="2324" width="10.5703125" style="201" customWidth="1"/>
    <col min="2325" max="2559" width="9.140625" style="201"/>
    <col min="2560" max="2560" width="5.85546875" style="201" customWidth="1"/>
    <col min="2561" max="2561" width="35.85546875" style="201" customWidth="1"/>
    <col min="2562" max="2577" width="9.85546875" style="201" customWidth="1"/>
    <col min="2578" max="2580" width="10.5703125" style="201" customWidth="1"/>
    <col min="2581" max="2815" width="9.140625" style="201"/>
    <col min="2816" max="2816" width="5.85546875" style="201" customWidth="1"/>
    <col min="2817" max="2817" width="35.85546875" style="201" customWidth="1"/>
    <col min="2818" max="2833" width="9.85546875" style="201" customWidth="1"/>
    <col min="2834" max="2836" width="10.5703125" style="201" customWidth="1"/>
    <col min="2837" max="3071" width="9.140625" style="201"/>
    <col min="3072" max="3072" width="5.85546875" style="201" customWidth="1"/>
    <col min="3073" max="3073" width="35.85546875" style="201" customWidth="1"/>
    <col min="3074" max="3089" width="9.85546875" style="201" customWidth="1"/>
    <col min="3090" max="3092" width="10.5703125" style="201" customWidth="1"/>
    <col min="3093" max="3327" width="9.140625" style="201"/>
    <col min="3328" max="3328" width="5.85546875" style="201" customWidth="1"/>
    <col min="3329" max="3329" width="35.85546875" style="201" customWidth="1"/>
    <col min="3330" max="3345" width="9.85546875" style="201" customWidth="1"/>
    <col min="3346" max="3348" width="10.5703125" style="201" customWidth="1"/>
    <col min="3349" max="3583" width="9.140625" style="201"/>
    <col min="3584" max="3584" width="5.85546875" style="201" customWidth="1"/>
    <col min="3585" max="3585" width="35.85546875" style="201" customWidth="1"/>
    <col min="3586" max="3601" width="9.85546875" style="201" customWidth="1"/>
    <col min="3602" max="3604" width="10.5703125" style="201" customWidth="1"/>
    <col min="3605" max="3839" width="9.140625" style="201"/>
    <col min="3840" max="3840" width="5.85546875" style="201" customWidth="1"/>
    <col min="3841" max="3841" width="35.85546875" style="201" customWidth="1"/>
    <col min="3842" max="3857" width="9.85546875" style="201" customWidth="1"/>
    <col min="3858" max="3860" width="10.5703125" style="201" customWidth="1"/>
    <col min="3861" max="4095" width="9.140625" style="201"/>
    <col min="4096" max="4096" width="5.85546875" style="201" customWidth="1"/>
    <col min="4097" max="4097" width="35.85546875" style="201" customWidth="1"/>
    <col min="4098" max="4113" width="9.85546875" style="201" customWidth="1"/>
    <col min="4114" max="4116" width="10.5703125" style="201" customWidth="1"/>
    <col min="4117" max="4351" width="9.140625" style="201"/>
    <col min="4352" max="4352" width="5.85546875" style="201" customWidth="1"/>
    <col min="4353" max="4353" width="35.85546875" style="201" customWidth="1"/>
    <col min="4354" max="4369" width="9.85546875" style="201" customWidth="1"/>
    <col min="4370" max="4372" width="10.5703125" style="201" customWidth="1"/>
    <col min="4373" max="4607" width="9.140625" style="201"/>
    <col min="4608" max="4608" width="5.85546875" style="201" customWidth="1"/>
    <col min="4609" max="4609" width="35.85546875" style="201" customWidth="1"/>
    <col min="4610" max="4625" width="9.85546875" style="201" customWidth="1"/>
    <col min="4626" max="4628" width="10.5703125" style="201" customWidth="1"/>
    <col min="4629" max="4863" width="9.140625" style="201"/>
    <col min="4864" max="4864" width="5.85546875" style="201" customWidth="1"/>
    <col min="4865" max="4865" width="35.85546875" style="201" customWidth="1"/>
    <col min="4866" max="4881" width="9.85546875" style="201" customWidth="1"/>
    <col min="4882" max="4884" width="10.5703125" style="201" customWidth="1"/>
    <col min="4885" max="5119" width="9.140625" style="201"/>
    <col min="5120" max="5120" width="5.85546875" style="201" customWidth="1"/>
    <col min="5121" max="5121" width="35.85546875" style="201" customWidth="1"/>
    <col min="5122" max="5137" width="9.85546875" style="201" customWidth="1"/>
    <col min="5138" max="5140" width="10.5703125" style="201" customWidth="1"/>
    <col min="5141" max="5375" width="9.140625" style="201"/>
    <col min="5376" max="5376" width="5.85546875" style="201" customWidth="1"/>
    <col min="5377" max="5377" width="35.85546875" style="201" customWidth="1"/>
    <col min="5378" max="5393" width="9.85546875" style="201" customWidth="1"/>
    <col min="5394" max="5396" width="10.5703125" style="201" customWidth="1"/>
    <col min="5397" max="5631" width="9.140625" style="201"/>
    <col min="5632" max="5632" width="5.85546875" style="201" customWidth="1"/>
    <col min="5633" max="5633" width="35.85546875" style="201" customWidth="1"/>
    <col min="5634" max="5649" width="9.85546875" style="201" customWidth="1"/>
    <col min="5650" max="5652" width="10.5703125" style="201" customWidth="1"/>
    <col min="5653" max="5887" width="9.140625" style="201"/>
    <col min="5888" max="5888" width="5.85546875" style="201" customWidth="1"/>
    <col min="5889" max="5889" width="35.85546875" style="201" customWidth="1"/>
    <col min="5890" max="5905" width="9.85546875" style="201" customWidth="1"/>
    <col min="5906" max="5908" width="10.5703125" style="201" customWidth="1"/>
    <col min="5909" max="6143" width="9.140625" style="201"/>
    <col min="6144" max="6144" width="5.85546875" style="201" customWidth="1"/>
    <col min="6145" max="6145" width="35.85546875" style="201" customWidth="1"/>
    <col min="6146" max="6161" width="9.85546875" style="201" customWidth="1"/>
    <col min="6162" max="6164" width="10.5703125" style="201" customWidth="1"/>
    <col min="6165" max="6399" width="9.140625" style="201"/>
    <col min="6400" max="6400" width="5.85546875" style="201" customWidth="1"/>
    <col min="6401" max="6401" width="35.85546875" style="201" customWidth="1"/>
    <col min="6402" max="6417" width="9.85546875" style="201" customWidth="1"/>
    <col min="6418" max="6420" width="10.5703125" style="201" customWidth="1"/>
    <col min="6421" max="6655" width="9.140625" style="201"/>
    <col min="6656" max="6656" width="5.85546875" style="201" customWidth="1"/>
    <col min="6657" max="6657" width="35.85546875" style="201" customWidth="1"/>
    <col min="6658" max="6673" width="9.85546875" style="201" customWidth="1"/>
    <col min="6674" max="6676" width="10.5703125" style="201" customWidth="1"/>
    <col min="6677" max="6911" width="9.140625" style="201"/>
    <col min="6912" max="6912" width="5.85546875" style="201" customWidth="1"/>
    <col min="6913" max="6913" width="35.85546875" style="201" customWidth="1"/>
    <col min="6914" max="6929" width="9.85546875" style="201" customWidth="1"/>
    <col min="6930" max="6932" width="10.5703125" style="201" customWidth="1"/>
    <col min="6933" max="7167" width="9.140625" style="201"/>
    <col min="7168" max="7168" width="5.85546875" style="201" customWidth="1"/>
    <col min="7169" max="7169" width="35.85546875" style="201" customWidth="1"/>
    <col min="7170" max="7185" width="9.85546875" style="201" customWidth="1"/>
    <col min="7186" max="7188" width="10.5703125" style="201" customWidth="1"/>
    <col min="7189" max="7423" width="9.140625" style="201"/>
    <col min="7424" max="7424" width="5.85546875" style="201" customWidth="1"/>
    <col min="7425" max="7425" width="35.85546875" style="201" customWidth="1"/>
    <col min="7426" max="7441" width="9.85546875" style="201" customWidth="1"/>
    <col min="7442" max="7444" width="10.5703125" style="201" customWidth="1"/>
    <col min="7445" max="7679" width="9.140625" style="201"/>
    <col min="7680" max="7680" width="5.85546875" style="201" customWidth="1"/>
    <col min="7681" max="7681" width="35.85546875" style="201" customWidth="1"/>
    <col min="7682" max="7697" width="9.85546875" style="201" customWidth="1"/>
    <col min="7698" max="7700" width="10.5703125" style="201" customWidth="1"/>
    <col min="7701" max="7935" width="9.140625" style="201"/>
    <col min="7936" max="7936" width="5.85546875" style="201" customWidth="1"/>
    <col min="7937" max="7937" width="35.85546875" style="201" customWidth="1"/>
    <col min="7938" max="7953" width="9.85546875" style="201" customWidth="1"/>
    <col min="7954" max="7956" width="10.5703125" style="201" customWidth="1"/>
    <col min="7957" max="8191" width="9.140625" style="201"/>
    <col min="8192" max="8192" width="5.85546875" style="201" customWidth="1"/>
    <col min="8193" max="8193" width="35.85546875" style="201" customWidth="1"/>
    <col min="8194" max="8209" width="9.85546875" style="201" customWidth="1"/>
    <col min="8210" max="8212" width="10.5703125" style="201" customWidth="1"/>
    <col min="8213" max="8447" width="9.140625" style="201"/>
    <col min="8448" max="8448" width="5.85546875" style="201" customWidth="1"/>
    <col min="8449" max="8449" width="35.85546875" style="201" customWidth="1"/>
    <col min="8450" max="8465" width="9.85546875" style="201" customWidth="1"/>
    <col min="8466" max="8468" width="10.5703125" style="201" customWidth="1"/>
    <col min="8469" max="8703" width="9.140625" style="201"/>
    <col min="8704" max="8704" width="5.85546875" style="201" customWidth="1"/>
    <col min="8705" max="8705" width="35.85546875" style="201" customWidth="1"/>
    <col min="8706" max="8721" width="9.85546875" style="201" customWidth="1"/>
    <col min="8722" max="8724" width="10.5703125" style="201" customWidth="1"/>
    <col min="8725" max="8959" width="9.140625" style="201"/>
    <col min="8960" max="8960" width="5.85546875" style="201" customWidth="1"/>
    <col min="8961" max="8961" width="35.85546875" style="201" customWidth="1"/>
    <col min="8962" max="8977" width="9.85546875" style="201" customWidth="1"/>
    <col min="8978" max="8980" width="10.5703125" style="201" customWidth="1"/>
    <col min="8981" max="9215" width="9.140625" style="201"/>
    <col min="9216" max="9216" width="5.85546875" style="201" customWidth="1"/>
    <col min="9217" max="9217" width="35.85546875" style="201" customWidth="1"/>
    <col min="9218" max="9233" width="9.85546875" style="201" customWidth="1"/>
    <col min="9234" max="9236" width="10.5703125" style="201" customWidth="1"/>
    <col min="9237" max="9471" width="9.140625" style="201"/>
    <col min="9472" max="9472" width="5.85546875" style="201" customWidth="1"/>
    <col min="9473" max="9473" width="35.85546875" style="201" customWidth="1"/>
    <col min="9474" max="9489" width="9.85546875" style="201" customWidth="1"/>
    <col min="9490" max="9492" width="10.5703125" style="201" customWidth="1"/>
    <col min="9493" max="9727" width="9.140625" style="201"/>
    <col min="9728" max="9728" width="5.85546875" style="201" customWidth="1"/>
    <col min="9729" max="9729" width="35.85546875" style="201" customWidth="1"/>
    <col min="9730" max="9745" width="9.85546875" style="201" customWidth="1"/>
    <col min="9746" max="9748" width="10.5703125" style="201" customWidth="1"/>
    <col min="9749" max="9983" width="9.140625" style="201"/>
    <col min="9984" max="9984" width="5.85546875" style="201" customWidth="1"/>
    <col min="9985" max="9985" width="35.85546875" style="201" customWidth="1"/>
    <col min="9986" max="10001" width="9.85546875" style="201" customWidth="1"/>
    <col min="10002" max="10004" width="10.5703125" style="201" customWidth="1"/>
    <col min="10005" max="10239" width="9.140625" style="201"/>
    <col min="10240" max="10240" width="5.85546875" style="201" customWidth="1"/>
    <col min="10241" max="10241" width="35.85546875" style="201" customWidth="1"/>
    <col min="10242" max="10257" width="9.85546875" style="201" customWidth="1"/>
    <col min="10258" max="10260" width="10.5703125" style="201" customWidth="1"/>
    <col min="10261" max="10495" width="9.140625" style="201"/>
    <col min="10496" max="10496" width="5.85546875" style="201" customWidth="1"/>
    <col min="10497" max="10497" width="35.85546875" style="201" customWidth="1"/>
    <col min="10498" max="10513" width="9.85546875" style="201" customWidth="1"/>
    <col min="10514" max="10516" width="10.5703125" style="201" customWidth="1"/>
    <col min="10517" max="10751" width="9.140625" style="201"/>
    <col min="10752" max="10752" width="5.85546875" style="201" customWidth="1"/>
    <col min="10753" max="10753" width="35.85546875" style="201" customWidth="1"/>
    <col min="10754" max="10769" width="9.85546875" style="201" customWidth="1"/>
    <col min="10770" max="10772" width="10.5703125" style="201" customWidth="1"/>
    <col min="10773" max="11007" width="9.140625" style="201"/>
    <col min="11008" max="11008" width="5.85546875" style="201" customWidth="1"/>
    <col min="11009" max="11009" width="35.85546875" style="201" customWidth="1"/>
    <col min="11010" max="11025" width="9.85546875" style="201" customWidth="1"/>
    <col min="11026" max="11028" width="10.5703125" style="201" customWidth="1"/>
    <col min="11029" max="11263" width="9.140625" style="201"/>
    <col min="11264" max="11264" width="5.85546875" style="201" customWidth="1"/>
    <col min="11265" max="11265" width="35.85546875" style="201" customWidth="1"/>
    <col min="11266" max="11281" width="9.85546875" style="201" customWidth="1"/>
    <col min="11282" max="11284" width="10.5703125" style="201" customWidth="1"/>
    <col min="11285" max="11519" width="9.140625" style="201"/>
    <col min="11520" max="11520" width="5.85546875" style="201" customWidth="1"/>
    <col min="11521" max="11521" width="35.85546875" style="201" customWidth="1"/>
    <col min="11522" max="11537" width="9.85546875" style="201" customWidth="1"/>
    <col min="11538" max="11540" width="10.5703125" style="201" customWidth="1"/>
    <col min="11541" max="11775" width="9.140625" style="201"/>
    <col min="11776" max="11776" width="5.85546875" style="201" customWidth="1"/>
    <col min="11777" max="11777" width="35.85546875" style="201" customWidth="1"/>
    <col min="11778" max="11793" width="9.85546875" style="201" customWidth="1"/>
    <col min="11794" max="11796" width="10.5703125" style="201" customWidth="1"/>
    <col min="11797" max="12031" width="9.140625" style="201"/>
    <col min="12032" max="12032" width="5.85546875" style="201" customWidth="1"/>
    <col min="12033" max="12033" width="35.85546875" style="201" customWidth="1"/>
    <col min="12034" max="12049" width="9.85546875" style="201" customWidth="1"/>
    <col min="12050" max="12052" width="10.5703125" style="201" customWidth="1"/>
    <col min="12053" max="12287" width="9.140625" style="201"/>
    <col min="12288" max="12288" width="5.85546875" style="201" customWidth="1"/>
    <col min="12289" max="12289" width="35.85546875" style="201" customWidth="1"/>
    <col min="12290" max="12305" width="9.85546875" style="201" customWidth="1"/>
    <col min="12306" max="12308" width="10.5703125" style="201" customWidth="1"/>
    <col min="12309" max="12543" width="9.140625" style="201"/>
    <col min="12544" max="12544" width="5.85546875" style="201" customWidth="1"/>
    <col min="12545" max="12545" width="35.85546875" style="201" customWidth="1"/>
    <col min="12546" max="12561" width="9.85546875" style="201" customWidth="1"/>
    <col min="12562" max="12564" width="10.5703125" style="201" customWidth="1"/>
    <col min="12565" max="12799" width="9.140625" style="201"/>
    <col min="12800" max="12800" width="5.85546875" style="201" customWidth="1"/>
    <col min="12801" max="12801" width="35.85546875" style="201" customWidth="1"/>
    <col min="12802" max="12817" width="9.85546875" style="201" customWidth="1"/>
    <col min="12818" max="12820" width="10.5703125" style="201" customWidth="1"/>
    <col min="12821" max="13055" width="9.140625" style="201"/>
    <col min="13056" max="13056" width="5.85546875" style="201" customWidth="1"/>
    <col min="13057" max="13057" width="35.85546875" style="201" customWidth="1"/>
    <col min="13058" max="13073" width="9.85546875" style="201" customWidth="1"/>
    <col min="13074" max="13076" width="10.5703125" style="201" customWidth="1"/>
    <col min="13077" max="13311" width="9.140625" style="201"/>
    <col min="13312" max="13312" width="5.85546875" style="201" customWidth="1"/>
    <col min="13313" max="13313" width="35.85546875" style="201" customWidth="1"/>
    <col min="13314" max="13329" width="9.85546875" style="201" customWidth="1"/>
    <col min="13330" max="13332" width="10.5703125" style="201" customWidth="1"/>
    <col min="13333" max="13567" width="9.140625" style="201"/>
    <col min="13568" max="13568" width="5.85546875" style="201" customWidth="1"/>
    <col min="13569" max="13569" width="35.85546875" style="201" customWidth="1"/>
    <col min="13570" max="13585" width="9.85546875" style="201" customWidth="1"/>
    <col min="13586" max="13588" width="10.5703125" style="201" customWidth="1"/>
    <col min="13589" max="13823" width="9.140625" style="201"/>
    <col min="13824" max="13824" width="5.85546875" style="201" customWidth="1"/>
    <col min="13825" max="13825" width="35.85546875" style="201" customWidth="1"/>
    <col min="13826" max="13841" width="9.85546875" style="201" customWidth="1"/>
    <col min="13842" max="13844" width="10.5703125" style="201" customWidth="1"/>
    <col min="13845" max="14079" width="9.140625" style="201"/>
    <col min="14080" max="14080" width="5.85546875" style="201" customWidth="1"/>
    <col min="14081" max="14081" width="35.85546875" style="201" customWidth="1"/>
    <col min="14082" max="14097" width="9.85546875" style="201" customWidth="1"/>
    <col min="14098" max="14100" width="10.5703125" style="201" customWidth="1"/>
    <col min="14101" max="14335" width="9.140625" style="201"/>
    <col min="14336" max="14336" width="5.85546875" style="201" customWidth="1"/>
    <col min="14337" max="14337" width="35.85546875" style="201" customWidth="1"/>
    <col min="14338" max="14353" width="9.85546875" style="201" customWidth="1"/>
    <col min="14354" max="14356" width="10.5703125" style="201" customWidth="1"/>
    <col min="14357" max="14591" width="9.140625" style="201"/>
    <col min="14592" max="14592" width="5.85546875" style="201" customWidth="1"/>
    <col min="14593" max="14593" width="35.85546875" style="201" customWidth="1"/>
    <col min="14594" max="14609" width="9.85546875" style="201" customWidth="1"/>
    <col min="14610" max="14612" width="10.5703125" style="201" customWidth="1"/>
    <col min="14613" max="14847" width="9.140625" style="201"/>
    <col min="14848" max="14848" width="5.85546875" style="201" customWidth="1"/>
    <col min="14849" max="14849" width="35.85546875" style="201" customWidth="1"/>
    <col min="14850" max="14865" width="9.85546875" style="201" customWidth="1"/>
    <col min="14866" max="14868" width="10.5703125" style="201" customWidth="1"/>
    <col min="14869" max="15103" width="9.140625" style="201"/>
    <col min="15104" max="15104" width="5.85546875" style="201" customWidth="1"/>
    <col min="15105" max="15105" width="35.85546875" style="201" customWidth="1"/>
    <col min="15106" max="15121" width="9.85546875" style="201" customWidth="1"/>
    <col min="15122" max="15124" width="10.5703125" style="201" customWidth="1"/>
    <col min="15125" max="15359" width="9.140625" style="201"/>
    <col min="15360" max="15360" width="5.85546875" style="201" customWidth="1"/>
    <col min="15361" max="15361" width="35.85546875" style="201" customWidth="1"/>
    <col min="15362" max="15377" width="9.85546875" style="201" customWidth="1"/>
    <col min="15378" max="15380" width="10.5703125" style="201" customWidth="1"/>
    <col min="15381" max="15615" width="9.140625" style="201"/>
    <col min="15616" max="15616" width="5.85546875" style="201" customWidth="1"/>
    <col min="15617" max="15617" width="35.85546875" style="201" customWidth="1"/>
    <col min="15618" max="15633" width="9.85546875" style="201" customWidth="1"/>
    <col min="15634" max="15636" width="10.5703125" style="201" customWidth="1"/>
    <col min="15637" max="15871" width="9.140625" style="201"/>
    <col min="15872" max="15872" width="5.85546875" style="201" customWidth="1"/>
    <col min="15873" max="15873" width="35.85546875" style="201" customWidth="1"/>
    <col min="15874" max="15889" width="9.85546875" style="201" customWidth="1"/>
    <col min="15890" max="15892" width="10.5703125" style="201" customWidth="1"/>
    <col min="15893" max="16127" width="9.140625" style="201"/>
    <col min="16128" max="16128" width="5.85546875" style="201" customWidth="1"/>
    <col min="16129" max="16129" width="35.85546875" style="201" customWidth="1"/>
    <col min="16130" max="16145" width="9.85546875" style="201" customWidth="1"/>
    <col min="16146" max="16148" width="10.5703125" style="201" customWidth="1"/>
    <col min="16149" max="16384" width="9.140625" style="201"/>
  </cols>
  <sheetData>
    <row r="1" spans="1:18" ht="18.75">
      <c r="A1" s="198"/>
      <c r="B1" s="197" t="s">
        <v>32</v>
      </c>
      <c r="C1" s="199"/>
      <c r="D1" s="199"/>
      <c r="E1" s="199"/>
      <c r="F1" s="199"/>
      <c r="G1" s="200"/>
      <c r="H1" s="200"/>
      <c r="I1" s="200"/>
      <c r="J1" s="200"/>
      <c r="K1" s="200"/>
      <c r="L1" s="199"/>
      <c r="M1" s="199"/>
      <c r="N1" s="199"/>
      <c r="O1" s="199"/>
      <c r="P1" s="329" t="s">
        <v>108</v>
      </c>
      <c r="Q1" s="329"/>
      <c r="R1" s="329"/>
    </row>
    <row r="2" spans="1:18" ht="18.75">
      <c r="A2" s="198"/>
      <c r="B2" s="197" t="s">
        <v>34</v>
      </c>
      <c r="C2" s="199"/>
      <c r="D2" s="199"/>
      <c r="E2" s="199"/>
      <c r="F2" s="199"/>
      <c r="G2" s="200"/>
      <c r="H2" s="200"/>
      <c r="I2" s="200"/>
      <c r="J2" s="200"/>
      <c r="K2" s="200"/>
      <c r="L2" s="199"/>
      <c r="M2" s="199"/>
      <c r="N2" s="199"/>
      <c r="O2" s="199"/>
      <c r="P2" s="221"/>
      <c r="Q2" s="221"/>
      <c r="R2" s="221"/>
    </row>
    <row r="3" spans="1:18" ht="20.25">
      <c r="A3" s="200" t="s">
        <v>257</v>
      </c>
      <c r="B3" s="200"/>
      <c r="C3" s="202"/>
      <c r="D3" s="202"/>
      <c r="E3" s="202"/>
      <c r="F3" s="202"/>
      <c r="G3" s="202"/>
      <c r="H3" s="202"/>
      <c r="I3" s="202"/>
      <c r="J3" s="202"/>
      <c r="K3" s="202"/>
      <c r="L3" s="202"/>
      <c r="M3" s="202"/>
      <c r="N3" s="202"/>
      <c r="O3" s="202"/>
      <c r="P3" s="202"/>
      <c r="Q3" s="202"/>
      <c r="R3" s="202"/>
    </row>
    <row r="4" spans="1:18" ht="18.75">
      <c r="A4" s="200" t="s">
        <v>258</v>
      </c>
      <c r="B4" s="200"/>
      <c r="C4" s="199"/>
      <c r="D4" s="199"/>
      <c r="E4" s="199"/>
      <c r="F4" s="199"/>
      <c r="G4" s="199"/>
      <c r="H4" s="199"/>
      <c r="I4" s="199"/>
      <c r="J4" s="199"/>
      <c r="K4" s="199"/>
      <c r="L4" s="199"/>
      <c r="M4" s="199"/>
      <c r="N4" s="199"/>
      <c r="O4" s="199"/>
      <c r="P4" s="199"/>
      <c r="Q4" s="199"/>
      <c r="R4" s="199"/>
    </row>
    <row r="5" spans="1:18" ht="16.5">
      <c r="A5" s="335" t="str">
        <f>'81'!A5:C5</f>
        <v>(Kèm theo Quyết định số      /QĐ-UBND ngày      tháng      năm 2022 của UBND huyện Đăk Hà)</v>
      </c>
      <c r="B5" s="335"/>
      <c r="C5" s="335"/>
      <c r="D5" s="335"/>
      <c r="E5" s="335"/>
      <c r="F5" s="335"/>
      <c r="G5" s="335"/>
      <c r="H5" s="335"/>
      <c r="I5" s="335"/>
      <c r="J5" s="335"/>
      <c r="K5" s="335"/>
      <c r="L5" s="335"/>
      <c r="M5" s="335"/>
      <c r="N5" s="335"/>
      <c r="O5" s="335"/>
      <c r="P5" s="335"/>
      <c r="Q5" s="335"/>
      <c r="R5" s="335"/>
    </row>
    <row r="6" spans="1:18" ht="18.75">
      <c r="A6" s="203"/>
      <c r="B6" s="203"/>
      <c r="C6" s="204"/>
      <c r="D6" s="204"/>
      <c r="E6" s="204"/>
      <c r="F6" s="204"/>
      <c r="G6" s="205"/>
      <c r="H6" s="205"/>
      <c r="I6" s="205"/>
      <c r="J6" s="205"/>
      <c r="K6" s="205"/>
      <c r="L6" s="205"/>
      <c r="M6" s="205"/>
      <c r="N6" s="205"/>
      <c r="O6" s="205"/>
      <c r="P6" s="206"/>
      <c r="Q6" s="206"/>
      <c r="R6" s="207" t="s">
        <v>0</v>
      </c>
    </row>
    <row r="7" spans="1:18" s="208" customFormat="1" ht="16.5">
      <c r="A7" s="330" t="s">
        <v>193</v>
      </c>
      <c r="B7" s="332" t="s">
        <v>106</v>
      </c>
      <c r="C7" s="331" t="s">
        <v>104</v>
      </c>
      <c r="D7" s="330" t="s">
        <v>207</v>
      </c>
      <c r="E7" s="330" t="s">
        <v>208</v>
      </c>
      <c r="F7" s="330" t="s">
        <v>180</v>
      </c>
      <c r="G7" s="330" t="s">
        <v>181</v>
      </c>
      <c r="H7" s="330" t="s">
        <v>93</v>
      </c>
      <c r="I7" s="330" t="s">
        <v>94</v>
      </c>
      <c r="J7" s="330" t="s">
        <v>95</v>
      </c>
      <c r="K7" s="330" t="s">
        <v>96</v>
      </c>
      <c r="L7" s="330" t="s">
        <v>97</v>
      </c>
      <c r="M7" s="330" t="s">
        <v>98</v>
      </c>
      <c r="N7" s="330" t="s">
        <v>209</v>
      </c>
      <c r="O7" s="330"/>
      <c r="P7" s="330" t="s">
        <v>100</v>
      </c>
      <c r="Q7" s="330" t="s">
        <v>99</v>
      </c>
      <c r="R7" s="330" t="s">
        <v>182</v>
      </c>
    </row>
    <row r="8" spans="1:18" s="208" customFormat="1" ht="16.5">
      <c r="A8" s="331"/>
      <c r="B8" s="333"/>
      <c r="C8" s="331"/>
      <c r="D8" s="330"/>
      <c r="E8" s="330"/>
      <c r="F8" s="330"/>
      <c r="G8" s="330"/>
      <c r="H8" s="330"/>
      <c r="I8" s="330"/>
      <c r="J8" s="330"/>
      <c r="K8" s="330"/>
      <c r="L8" s="330"/>
      <c r="M8" s="330"/>
      <c r="N8" s="330" t="s">
        <v>210</v>
      </c>
      <c r="O8" s="330" t="s">
        <v>211</v>
      </c>
      <c r="P8" s="330"/>
      <c r="Q8" s="330"/>
      <c r="R8" s="330"/>
    </row>
    <row r="9" spans="1:18" s="208" customFormat="1" ht="18.75" customHeight="1">
      <c r="A9" s="331"/>
      <c r="B9" s="333"/>
      <c r="C9" s="331"/>
      <c r="D9" s="330"/>
      <c r="E9" s="330"/>
      <c r="F9" s="330"/>
      <c r="G9" s="330"/>
      <c r="H9" s="330"/>
      <c r="I9" s="330"/>
      <c r="J9" s="330"/>
      <c r="K9" s="330"/>
      <c r="L9" s="330"/>
      <c r="M9" s="330"/>
      <c r="N9" s="330"/>
      <c r="O9" s="330"/>
      <c r="P9" s="330"/>
      <c r="Q9" s="330"/>
      <c r="R9" s="330"/>
    </row>
    <row r="10" spans="1:18" s="208" customFormat="1" ht="119.25" customHeight="1">
      <c r="A10" s="331"/>
      <c r="B10" s="334"/>
      <c r="C10" s="331"/>
      <c r="D10" s="330"/>
      <c r="E10" s="330"/>
      <c r="F10" s="330"/>
      <c r="G10" s="330"/>
      <c r="H10" s="330"/>
      <c r="I10" s="330"/>
      <c r="J10" s="330"/>
      <c r="K10" s="330"/>
      <c r="L10" s="330"/>
      <c r="M10" s="330"/>
      <c r="N10" s="330"/>
      <c r="O10" s="330"/>
      <c r="P10" s="330"/>
      <c r="Q10" s="330"/>
      <c r="R10" s="330"/>
    </row>
    <row r="11" spans="1:18" s="211" customFormat="1" ht="14.25">
      <c r="A11" s="209" t="s">
        <v>4</v>
      </c>
      <c r="B11" s="209" t="s">
        <v>19</v>
      </c>
      <c r="C11" s="209">
        <v>1</v>
      </c>
      <c r="D11" s="210">
        <f>C11+1</f>
        <v>2</v>
      </c>
      <c r="E11" s="210">
        <f t="shared" ref="E11:R11" si="0">D11+1</f>
        <v>3</v>
      </c>
      <c r="F11" s="210">
        <f t="shared" si="0"/>
        <v>4</v>
      </c>
      <c r="G11" s="210">
        <f t="shared" si="0"/>
        <v>5</v>
      </c>
      <c r="H11" s="210">
        <f t="shared" si="0"/>
        <v>6</v>
      </c>
      <c r="I11" s="210">
        <f t="shared" si="0"/>
        <v>7</v>
      </c>
      <c r="J11" s="210">
        <f t="shared" si="0"/>
        <v>8</v>
      </c>
      <c r="K11" s="210">
        <f t="shared" si="0"/>
        <v>9</v>
      </c>
      <c r="L11" s="210">
        <f t="shared" si="0"/>
        <v>10</v>
      </c>
      <c r="M11" s="210">
        <f t="shared" si="0"/>
        <v>11</v>
      </c>
      <c r="N11" s="210">
        <f t="shared" si="0"/>
        <v>12</v>
      </c>
      <c r="O11" s="210">
        <f t="shared" si="0"/>
        <v>13</v>
      </c>
      <c r="P11" s="210">
        <f t="shared" si="0"/>
        <v>14</v>
      </c>
      <c r="Q11" s="210">
        <f t="shared" si="0"/>
        <v>15</v>
      </c>
      <c r="R11" s="210">
        <f t="shared" si="0"/>
        <v>16</v>
      </c>
    </row>
    <row r="12" spans="1:18" s="204" customFormat="1" ht="18.75">
      <c r="A12" s="212"/>
      <c r="B12" s="213" t="s">
        <v>102</v>
      </c>
      <c r="C12" s="214">
        <f>C13+C14</f>
        <v>42365</v>
      </c>
      <c r="D12" s="214">
        <f t="shared" ref="D12:R12" si="1">D13+D14</f>
        <v>5800</v>
      </c>
      <c r="E12" s="214">
        <f t="shared" si="1"/>
        <v>0</v>
      </c>
      <c r="F12" s="214">
        <f t="shared" si="1"/>
        <v>2000</v>
      </c>
      <c r="G12" s="214">
        <f t="shared" si="1"/>
        <v>0</v>
      </c>
      <c r="H12" s="214">
        <f t="shared" si="1"/>
        <v>0</v>
      </c>
      <c r="I12" s="214">
        <f t="shared" si="1"/>
        <v>0</v>
      </c>
      <c r="J12" s="214">
        <f t="shared" si="1"/>
        <v>0</v>
      </c>
      <c r="K12" s="214">
        <f t="shared" si="1"/>
        <v>0</v>
      </c>
      <c r="L12" s="214">
        <f t="shared" si="1"/>
        <v>0</v>
      </c>
      <c r="M12" s="214">
        <f t="shared" si="1"/>
        <v>30765</v>
      </c>
      <c r="N12" s="214">
        <f t="shared" si="1"/>
        <v>0</v>
      </c>
      <c r="O12" s="214">
        <f t="shared" si="1"/>
        <v>0</v>
      </c>
      <c r="P12" s="214">
        <f t="shared" si="1"/>
        <v>0</v>
      </c>
      <c r="Q12" s="214">
        <f t="shared" si="1"/>
        <v>0</v>
      </c>
      <c r="R12" s="214">
        <f t="shared" si="1"/>
        <v>3800</v>
      </c>
    </row>
    <row r="13" spans="1:18" s="218" customFormat="1" ht="18.75">
      <c r="A13" s="215">
        <v>1</v>
      </c>
      <c r="B13" s="216" t="s">
        <v>259</v>
      </c>
      <c r="C13" s="217">
        <f>SUM(D13:R13)</f>
        <v>3800</v>
      </c>
      <c r="D13" s="217"/>
      <c r="E13" s="217"/>
      <c r="F13" s="217"/>
      <c r="G13" s="217"/>
      <c r="H13" s="217"/>
      <c r="I13" s="217"/>
      <c r="J13" s="217"/>
      <c r="K13" s="217"/>
      <c r="L13" s="217"/>
      <c r="M13" s="217"/>
      <c r="N13" s="217"/>
      <c r="O13" s="217"/>
      <c r="P13" s="217"/>
      <c r="Q13" s="217"/>
      <c r="R13" s="217">
        <f>'[3]35_NQ'!D16</f>
        <v>3800</v>
      </c>
    </row>
    <row r="14" spans="1:18" s="218" customFormat="1" ht="18.75">
      <c r="A14" s="215">
        <f>A13+1</f>
        <v>2</v>
      </c>
      <c r="B14" s="216" t="s">
        <v>143</v>
      </c>
      <c r="C14" s="217">
        <f>SUM(D14:R14)</f>
        <v>38565</v>
      </c>
      <c r="D14" s="217">
        <f>'[3]17_NQ'!C14</f>
        <v>5800</v>
      </c>
      <c r="E14" s="217"/>
      <c r="F14" s="217">
        <f>'[3]17_NQ'!D15</f>
        <v>2000</v>
      </c>
      <c r="G14" s="217"/>
      <c r="H14" s="217"/>
      <c r="I14" s="217"/>
      <c r="J14" s="217"/>
      <c r="K14" s="217"/>
      <c r="L14" s="217"/>
      <c r="M14" s="217">
        <f>'[3]17_NQ'!D16</f>
        <v>30765</v>
      </c>
      <c r="N14" s="217"/>
      <c r="O14" s="217"/>
      <c r="P14" s="217"/>
      <c r="Q14" s="217"/>
      <c r="R14" s="217"/>
    </row>
    <row r="15" spans="1:18" ht="18.75">
      <c r="A15" s="219"/>
      <c r="B15" s="219"/>
      <c r="C15" s="219"/>
      <c r="D15" s="219"/>
      <c r="E15" s="219"/>
      <c r="F15" s="219"/>
      <c r="G15" s="219"/>
      <c r="H15" s="219"/>
      <c r="I15" s="219"/>
      <c r="J15" s="219"/>
      <c r="K15" s="219"/>
      <c r="L15" s="219"/>
      <c r="M15" s="219"/>
      <c r="N15" s="219"/>
      <c r="O15" s="219"/>
      <c r="P15" s="219"/>
      <c r="Q15" s="219"/>
      <c r="R15" s="219"/>
    </row>
    <row r="16" spans="1:18" ht="18.75">
      <c r="A16" s="220"/>
      <c r="B16" s="220"/>
      <c r="C16" s="204"/>
      <c r="D16" s="204"/>
      <c r="E16" s="204"/>
      <c r="F16" s="204"/>
      <c r="G16" s="204"/>
      <c r="H16" s="204"/>
      <c r="I16" s="204"/>
      <c r="J16" s="204"/>
      <c r="K16" s="204"/>
      <c r="L16" s="204"/>
      <c r="M16" s="204"/>
      <c r="N16" s="204"/>
      <c r="O16" s="204"/>
      <c r="P16" s="204"/>
      <c r="Q16" s="204"/>
      <c r="R16" s="204"/>
    </row>
    <row r="17" spans="1:18" ht="18.75">
      <c r="A17" s="220"/>
      <c r="B17" s="220"/>
      <c r="C17" s="204"/>
      <c r="D17" s="204"/>
      <c r="E17" s="204"/>
      <c r="F17" s="204"/>
      <c r="G17" s="204"/>
      <c r="H17" s="204"/>
      <c r="I17" s="204"/>
      <c r="J17" s="204"/>
      <c r="K17" s="204"/>
      <c r="L17" s="204"/>
      <c r="M17" s="204"/>
      <c r="N17" s="204"/>
      <c r="O17" s="204"/>
      <c r="P17" s="204"/>
      <c r="Q17" s="204"/>
      <c r="R17" s="204"/>
    </row>
    <row r="18" spans="1:18" ht="18.75" hidden="1">
      <c r="A18" s="204"/>
      <c r="B18" s="220"/>
      <c r="C18" s="204"/>
      <c r="D18" s="204"/>
      <c r="E18" s="204"/>
      <c r="F18" s="204"/>
      <c r="G18" s="204"/>
      <c r="H18" s="204"/>
      <c r="I18" s="204"/>
      <c r="J18" s="204"/>
      <c r="K18" s="204"/>
      <c r="L18" s="204"/>
      <c r="M18" s="204"/>
      <c r="N18" s="204"/>
      <c r="O18" s="204"/>
      <c r="P18" s="204"/>
      <c r="Q18" s="204"/>
      <c r="R18" s="204"/>
    </row>
    <row r="19" spans="1:18" ht="18.75">
      <c r="A19" s="204"/>
      <c r="B19" s="204"/>
      <c r="C19" s="204"/>
      <c r="D19" s="204"/>
      <c r="E19" s="204"/>
      <c r="F19" s="204"/>
      <c r="G19" s="204"/>
      <c r="H19" s="204"/>
      <c r="I19" s="204"/>
      <c r="J19" s="204"/>
      <c r="K19" s="204"/>
      <c r="L19" s="204"/>
      <c r="M19" s="204"/>
      <c r="N19" s="204"/>
      <c r="O19" s="204"/>
      <c r="P19" s="204"/>
      <c r="Q19" s="204"/>
      <c r="R19" s="204"/>
    </row>
    <row r="20" spans="1:18" ht="18.75">
      <c r="A20" s="204"/>
      <c r="B20" s="204"/>
      <c r="C20" s="204"/>
      <c r="D20" s="204"/>
      <c r="E20" s="204"/>
      <c r="F20" s="204"/>
      <c r="G20" s="204"/>
      <c r="H20" s="204"/>
      <c r="I20" s="204"/>
      <c r="J20" s="204"/>
      <c r="K20" s="204"/>
      <c r="L20" s="204"/>
      <c r="M20" s="204"/>
      <c r="N20" s="204"/>
      <c r="O20" s="204"/>
      <c r="P20" s="204"/>
      <c r="Q20" s="204"/>
      <c r="R20" s="204"/>
    </row>
    <row r="21" spans="1:18" ht="18.75">
      <c r="A21" s="204"/>
      <c r="B21" s="204"/>
      <c r="C21" s="204"/>
      <c r="D21" s="204"/>
      <c r="E21" s="204"/>
      <c r="F21" s="204"/>
      <c r="G21" s="204"/>
      <c r="H21" s="204"/>
      <c r="I21" s="204"/>
      <c r="J21" s="204"/>
      <c r="K21" s="204"/>
      <c r="L21" s="204"/>
      <c r="M21" s="204"/>
      <c r="N21" s="204"/>
      <c r="O21" s="204"/>
      <c r="P21" s="204"/>
      <c r="Q21" s="204"/>
      <c r="R21" s="204"/>
    </row>
    <row r="22" spans="1:18" ht="18.75">
      <c r="A22" s="204"/>
      <c r="B22" s="204"/>
      <c r="C22" s="204"/>
      <c r="D22" s="204"/>
      <c r="E22" s="204"/>
      <c r="F22" s="204"/>
      <c r="G22" s="204"/>
      <c r="H22" s="204"/>
      <c r="I22" s="204"/>
      <c r="J22" s="204"/>
      <c r="K22" s="204"/>
      <c r="L22" s="204"/>
      <c r="M22" s="204"/>
      <c r="N22" s="204"/>
      <c r="O22" s="204"/>
      <c r="P22" s="204"/>
      <c r="Q22" s="204"/>
      <c r="R22" s="204"/>
    </row>
    <row r="23" spans="1:18" ht="18.75">
      <c r="A23" s="204"/>
      <c r="B23" s="204"/>
      <c r="C23" s="204"/>
      <c r="D23" s="204"/>
      <c r="E23" s="204"/>
      <c r="F23" s="204"/>
      <c r="G23" s="204"/>
      <c r="H23" s="204"/>
      <c r="I23" s="204"/>
      <c r="J23" s="204"/>
      <c r="K23" s="204"/>
      <c r="L23" s="204"/>
      <c r="M23" s="204"/>
      <c r="N23" s="204"/>
      <c r="O23" s="204"/>
      <c r="P23" s="204"/>
      <c r="Q23" s="204"/>
      <c r="R23" s="204"/>
    </row>
    <row r="24" spans="1:18" ht="18.75">
      <c r="A24" s="220"/>
      <c r="B24" s="220"/>
      <c r="C24" s="204"/>
      <c r="D24" s="204"/>
      <c r="E24" s="204"/>
      <c r="F24" s="204"/>
      <c r="G24" s="204"/>
      <c r="H24" s="204"/>
      <c r="I24" s="204"/>
      <c r="J24" s="204"/>
      <c r="K24" s="204"/>
      <c r="L24" s="204"/>
      <c r="M24" s="204"/>
      <c r="N24" s="204"/>
      <c r="O24" s="204"/>
      <c r="P24" s="204"/>
      <c r="Q24" s="204"/>
      <c r="R24" s="204"/>
    </row>
    <row r="25" spans="1:18" ht="18.75">
      <c r="A25" s="220"/>
      <c r="B25" s="220"/>
      <c r="C25" s="204"/>
      <c r="D25" s="204"/>
      <c r="E25" s="204"/>
      <c r="F25" s="204"/>
      <c r="G25" s="204"/>
      <c r="H25" s="204"/>
      <c r="I25" s="204"/>
      <c r="J25" s="204"/>
      <c r="K25" s="204"/>
      <c r="L25" s="204"/>
      <c r="M25" s="204"/>
      <c r="N25" s="204"/>
      <c r="O25" s="204"/>
      <c r="P25" s="204"/>
      <c r="Q25" s="204"/>
      <c r="R25" s="204"/>
    </row>
    <row r="26" spans="1:18" ht="18.75">
      <c r="A26" s="204"/>
      <c r="B26" s="204"/>
      <c r="C26" s="204"/>
      <c r="D26" s="204"/>
      <c r="E26" s="204"/>
      <c r="F26" s="204"/>
      <c r="G26" s="204"/>
      <c r="H26" s="204"/>
      <c r="I26" s="204"/>
      <c r="J26" s="204"/>
      <c r="K26" s="204"/>
      <c r="L26" s="204"/>
      <c r="M26" s="204"/>
      <c r="N26" s="204"/>
      <c r="O26" s="204"/>
      <c r="P26" s="204"/>
      <c r="Q26" s="204"/>
      <c r="R26" s="204"/>
    </row>
    <row r="27" spans="1:18" ht="18.75">
      <c r="A27" s="204"/>
      <c r="B27" s="204"/>
      <c r="C27" s="204"/>
      <c r="D27" s="204"/>
      <c r="E27" s="204"/>
      <c r="F27" s="204"/>
      <c r="G27" s="204"/>
      <c r="H27" s="204"/>
      <c r="I27" s="204"/>
      <c r="J27" s="204"/>
      <c r="K27" s="204"/>
      <c r="L27" s="204"/>
      <c r="M27" s="204"/>
      <c r="N27" s="204"/>
      <c r="O27" s="204"/>
      <c r="P27" s="204"/>
      <c r="Q27" s="204"/>
      <c r="R27" s="204"/>
    </row>
    <row r="28" spans="1:18" ht="18.75">
      <c r="A28" s="204"/>
      <c r="B28" s="204"/>
      <c r="C28" s="204"/>
      <c r="D28" s="204"/>
      <c r="E28" s="204"/>
      <c r="F28" s="204"/>
      <c r="G28" s="204"/>
      <c r="H28" s="204"/>
      <c r="I28" s="204"/>
      <c r="J28" s="204"/>
      <c r="K28" s="204"/>
      <c r="L28" s="204"/>
      <c r="M28" s="204"/>
      <c r="N28" s="204"/>
      <c r="O28" s="204"/>
      <c r="P28" s="204"/>
      <c r="Q28" s="204"/>
      <c r="R28" s="204"/>
    </row>
    <row r="29" spans="1:18" ht="18.75">
      <c r="A29" s="204"/>
      <c r="B29" s="204"/>
      <c r="C29" s="204"/>
      <c r="D29" s="204"/>
      <c r="E29" s="204"/>
      <c r="F29" s="204"/>
      <c r="G29" s="204"/>
      <c r="H29" s="204"/>
      <c r="I29" s="204"/>
      <c r="J29" s="204"/>
      <c r="K29" s="204"/>
      <c r="L29" s="204"/>
      <c r="M29" s="204"/>
      <c r="N29" s="204"/>
      <c r="O29" s="204"/>
      <c r="P29" s="204"/>
      <c r="Q29" s="204"/>
      <c r="R29" s="204"/>
    </row>
    <row r="30" spans="1:18" ht="18.75">
      <c r="A30" s="204"/>
      <c r="B30" s="204"/>
      <c r="C30" s="204"/>
      <c r="D30" s="204"/>
      <c r="E30" s="204"/>
      <c r="F30" s="204"/>
      <c r="G30" s="204"/>
      <c r="H30" s="204"/>
      <c r="I30" s="204"/>
      <c r="J30" s="204"/>
      <c r="K30" s="204"/>
      <c r="L30" s="204"/>
      <c r="M30" s="204"/>
      <c r="N30" s="204"/>
      <c r="O30" s="204"/>
      <c r="P30" s="204"/>
      <c r="Q30" s="204"/>
      <c r="R30" s="204"/>
    </row>
    <row r="31" spans="1:18" ht="18.75">
      <c r="A31" s="204"/>
      <c r="B31" s="204"/>
      <c r="C31" s="204"/>
      <c r="D31" s="204"/>
      <c r="E31" s="204"/>
      <c r="F31" s="204"/>
      <c r="G31" s="204"/>
      <c r="H31" s="204"/>
      <c r="I31" s="204"/>
      <c r="J31" s="204"/>
      <c r="K31" s="204"/>
      <c r="L31" s="204"/>
      <c r="M31" s="204"/>
      <c r="N31" s="204"/>
      <c r="O31" s="204"/>
      <c r="P31" s="204"/>
      <c r="Q31" s="204"/>
      <c r="R31" s="204"/>
    </row>
    <row r="32" spans="1:18" ht="18.75">
      <c r="A32" s="204"/>
      <c r="B32" s="204"/>
      <c r="C32" s="204"/>
      <c r="D32" s="204"/>
      <c r="E32" s="204"/>
      <c r="F32" s="204"/>
      <c r="G32" s="204"/>
      <c r="H32" s="204"/>
      <c r="I32" s="204"/>
      <c r="J32" s="204"/>
      <c r="K32" s="204"/>
      <c r="L32" s="204"/>
      <c r="M32" s="204"/>
      <c r="N32" s="204"/>
      <c r="O32" s="204"/>
      <c r="P32" s="204"/>
      <c r="Q32" s="204"/>
      <c r="R32" s="204"/>
    </row>
  </sheetData>
  <mergeCells count="21">
    <mergeCell ref="K7:K10"/>
    <mergeCell ref="L7:L10"/>
    <mergeCell ref="M7:M10"/>
    <mergeCell ref="N7:O7"/>
    <mergeCell ref="P7:P10"/>
    <mergeCell ref="P1:R1"/>
    <mergeCell ref="A7:A10"/>
    <mergeCell ref="B7:B10"/>
    <mergeCell ref="C7:C10"/>
    <mergeCell ref="D7:D10"/>
    <mergeCell ref="E7:E10"/>
    <mergeCell ref="F7:F10"/>
    <mergeCell ref="G7:G10"/>
    <mergeCell ref="H7:H10"/>
    <mergeCell ref="I7:I10"/>
    <mergeCell ref="Q7:Q10"/>
    <mergeCell ref="R7:R10"/>
    <mergeCell ref="N8:N10"/>
    <mergeCell ref="O8:O10"/>
    <mergeCell ref="A5:R5"/>
    <mergeCell ref="J7:J10"/>
  </mergeCells>
  <pageMargins left="0.7" right="0.7" top="0.75" bottom="0.75" header="0.3" footer="0.3"/>
  <pageSetup paperSize="9" scale="65" orientation="landscape" verticalDpi="0" r:id="rId1"/>
  <colBreaks count="1" manualBreakCount="1">
    <brk id="1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BreakPreview" zoomScale="80" zoomScaleNormal="90" zoomScaleSheetLayoutView="80" workbookViewId="0">
      <selection activeCell="C7" sqref="C7:C10"/>
    </sheetView>
  </sheetViews>
  <sheetFormatPr defaultRowHeight="15.75"/>
  <cols>
    <col min="1" max="1" width="5.85546875" style="172" customWidth="1"/>
    <col min="2" max="2" width="41.5703125" style="172" customWidth="1"/>
    <col min="3" max="3" width="12.28515625" style="172" customWidth="1"/>
    <col min="4" max="4" width="13.140625" style="172" customWidth="1"/>
    <col min="5" max="11" width="9.85546875" style="172" customWidth="1"/>
    <col min="12" max="12" width="11.28515625" style="172" customWidth="1"/>
    <col min="13" max="15" width="9.85546875" style="172" customWidth="1"/>
    <col min="16" max="16" width="12.42578125" style="172" customWidth="1"/>
    <col min="17" max="17" width="11.42578125" style="172" customWidth="1"/>
    <col min="18" max="18" width="9.85546875" style="172" customWidth="1"/>
    <col min="19" max="20" width="10.5703125" style="172" customWidth="1"/>
    <col min="21" max="255" width="9.140625" style="172"/>
    <col min="256" max="256" width="5.85546875" style="172" customWidth="1"/>
    <col min="257" max="257" width="35.85546875" style="172" customWidth="1"/>
    <col min="258" max="273" width="9.85546875" style="172" customWidth="1"/>
    <col min="274" max="276" width="10.5703125" style="172" customWidth="1"/>
    <col min="277" max="511" width="9.140625" style="172"/>
    <col min="512" max="512" width="5.85546875" style="172" customWidth="1"/>
    <col min="513" max="513" width="35.85546875" style="172" customWidth="1"/>
    <col min="514" max="529" width="9.85546875" style="172" customWidth="1"/>
    <col min="530" max="532" width="10.5703125" style="172" customWidth="1"/>
    <col min="533" max="767" width="9.140625" style="172"/>
    <col min="768" max="768" width="5.85546875" style="172" customWidth="1"/>
    <col min="769" max="769" width="35.85546875" style="172" customWidth="1"/>
    <col min="770" max="785" width="9.85546875" style="172" customWidth="1"/>
    <col min="786" max="788" width="10.5703125" style="172" customWidth="1"/>
    <col min="789" max="1023" width="9.140625" style="172"/>
    <col min="1024" max="1024" width="5.85546875" style="172" customWidth="1"/>
    <col min="1025" max="1025" width="35.85546875" style="172" customWidth="1"/>
    <col min="1026" max="1041" width="9.85546875" style="172" customWidth="1"/>
    <col min="1042" max="1044" width="10.5703125" style="172" customWidth="1"/>
    <col min="1045" max="1279" width="9.140625" style="172"/>
    <col min="1280" max="1280" width="5.85546875" style="172" customWidth="1"/>
    <col min="1281" max="1281" width="35.85546875" style="172" customWidth="1"/>
    <col min="1282" max="1297" width="9.85546875" style="172" customWidth="1"/>
    <col min="1298" max="1300" width="10.5703125" style="172" customWidth="1"/>
    <col min="1301" max="1535" width="9.140625" style="172"/>
    <col min="1536" max="1536" width="5.85546875" style="172" customWidth="1"/>
    <col min="1537" max="1537" width="35.85546875" style="172" customWidth="1"/>
    <col min="1538" max="1553" width="9.85546875" style="172" customWidth="1"/>
    <col min="1554" max="1556" width="10.5703125" style="172" customWidth="1"/>
    <col min="1557" max="1791" width="9.140625" style="172"/>
    <col min="1792" max="1792" width="5.85546875" style="172" customWidth="1"/>
    <col min="1793" max="1793" width="35.85546875" style="172" customWidth="1"/>
    <col min="1794" max="1809" width="9.85546875" style="172" customWidth="1"/>
    <col min="1810" max="1812" width="10.5703125" style="172" customWidth="1"/>
    <col min="1813" max="2047" width="9.140625" style="172"/>
    <col min="2048" max="2048" width="5.85546875" style="172" customWidth="1"/>
    <col min="2049" max="2049" width="35.85546875" style="172" customWidth="1"/>
    <col min="2050" max="2065" width="9.85546875" style="172" customWidth="1"/>
    <col min="2066" max="2068" width="10.5703125" style="172" customWidth="1"/>
    <col min="2069" max="2303" width="9.140625" style="172"/>
    <col min="2304" max="2304" width="5.85546875" style="172" customWidth="1"/>
    <col min="2305" max="2305" width="35.85546875" style="172" customWidth="1"/>
    <col min="2306" max="2321" width="9.85546875" style="172" customWidth="1"/>
    <col min="2322" max="2324" width="10.5703125" style="172" customWidth="1"/>
    <col min="2325" max="2559" width="9.140625" style="172"/>
    <col min="2560" max="2560" width="5.85546875" style="172" customWidth="1"/>
    <col min="2561" max="2561" width="35.85546875" style="172" customWidth="1"/>
    <col min="2562" max="2577" width="9.85546875" style="172" customWidth="1"/>
    <col min="2578" max="2580" width="10.5703125" style="172" customWidth="1"/>
    <col min="2581" max="2815" width="9.140625" style="172"/>
    <col min="2816" max="2816" width="5.85546875" style="172" customWidth="1"/>
    <col min="2817" max="2817" width="35.85546875" style="172" customWidth="1"/>
    <col min="2818" max="2833" width="9.85546875" style="172" customWidth="1"/>
    <col min="2834" max="2836" width="10.5703125" style="172" customWidth="1"/>
    <col min="2837" max="3071" width="9.140625" style="172"/>
    <col min="3072" max="3072" width="5.85546875" style="172" customWidth="1"/>
    <col min="3073" max="3073" width="35.85546875" style="172" customWidth="1"/>
    <col min="3074" max="3089" width="9.85546875" style="172" customWidth="1"/>
    <col min="3090" max="3092" width="10.5703125" style="172" customWidth="1"/>
    <col min="3093" max="3327" width="9.140625" style="172"/>
    <col min="3328" max="3328" width="5.85546875" style="172" customWidth="1"/>
    <col min="3329" max="3329" width="35.85546875" style="172" customWidth="1"/>
    <col min="3330" max="3345" width="9.85546875" style="172" customWidth="1"/>
    <col min="3346" max="3348" width="10.5703125" style="172" customWidth="1"/>
    <col min="3349" max="3583" width="9.140625" style="172"/>
    <col min="3584" max="3584" width="5.85546875" style="172" customWidth="1"/>
    <col min="3585" max="3585" width="35.85546875" style="172" customWidth="1"/>
    <col min="3586" max="3601" width="9.85546875" style="172" customWidth="1"/>
    <col min="3602" max="3604" width="10.5703125" style="172" customWidth="1"/>
    <col min="3605" max="3839" width="9.140625" style="172"/>
    <col min="3840" max="3840" width="5.85546875" style="172" customWidth="1"/>
    <col min="3841" max="3841" width="35.85546875" style="172" customWidth="1"/>
    <col min="3842" max="3857" width="9.85546875" style="172" customWidth="1"/>
    <col min="3858" max="3860" width="10.5703125" style="172" customWidth="1"/>
    <col min="3861" max="4095" width="9.140625" style="172"/>
    <col min="4096" max="4096" width="5.85546875" style="172" customWidth="1"/>
    <col min="4097" max="4097" width="35.85546875" style="172" customWidth="1"/>
    <col min="4098" max="4113" width="9.85546875" style="172" customWidth="1"/>
    <col min="4114" max="4116" width="10.5703125" style="172" customWidth="1"/>
    <col min="4117" max="4351" width="9.140625" style="172"/>
    <col min="4352" max="4352" width="5.85546875" style="172" customWidth="1"/>
    <col min="4353" max="4353" width="35.85546875" style="172" customWidth="1"/>
    <col min="4354" max="4369" width="9.85546875" style="172" customWidth="1"/>
    <col min="4370" max="4372" width="10.5703125" style="172" customWidth="1"/>
    <col min="4373" max="4607" width="9.140625" style="172"/>
    <col min="4608" max="4608" width="5.85546875" style="172" customWidth="1"/>
    <col min="4609" max="4609" width="35.85546875" style="172" customWidth="1"/>
    <col min="4610" max="4625" width="9.85546875" style="172" customWidth="1"/>
    <col min="4626" max="4628" width="10.5703125" style="172" customWidth="1"/>
    <col min="4629" max="4863" width="9.140625" style="172"/>
    <col min="4864" max="4864" width="5.85546875" style="172" customWidth="1"/>
    <col min="4865" max="4865" width="35.85546875" style="172" customWidth="1"/>
    <col min="4866" max="4881" width="9.85546875" style="172" customWidth="1"/>
    <col min="4882" max="4884" width="10.5703125" style="172" customWidth="1"/>
    <col min="4885" max="5119" width="9.140625" style="172"/>
    <col min="5120" max="5120" width="5.85546875" style="172" customWidth="1"/>
    <col min="5121" max="5121" width="35.85546875" style="172" customWidth="1"/>
    <col min="5122" max="5137" width="9.85546875" style="172" customWidth="1"/>
    <col min="5138" max="5140" width="10.5703125" style="172" customWidth="1"/>
    <col min="5141" max="5375" width="9.140625" style="172"/>
    <col min="5376" max="5376" width="5.85546875" style="172" customWidth="1"/>
    <col min="5377" max="5377" width="35.85546875" style="172" customWidth="1"/>
    <col min="5378" max="5393" width="9.85546875" style="172" customWidth="1"/>
    <col min="5394" max="5396" width="10.5703125" style="172" customWidth="1"/>
    <col min="5397" max="5631" width="9.140625" style="172"/>
    <col min="5632" max="5632" width="5.85546875" style="172" customWidth="1"/>
    <col min="5633" max="5633" width="35.85546875" style="172" customWidth="1"/>
    <col min="5634" max="5649" width="9.85546875" style="172" customWidth="1"/>
    <col min="5650" max="5652" width="10.5703125" style="172" customWidth="1"/>
    <col min="5653" max="5887" width="9.140625" style="172"/>
    <col min="5888" max="5888" width="5.85546875" style="172" customWidth="1"/>
    <col min="5889" max="5889" width="35.85546875" style="172" customWidth="1"/>
    <col min="5890" max="5905" width="9.85546875" style="172" customWidth="1"/>
    <col min="5906" max="5908" width="10.5703125" style="172" customWidth="1"/>
    <col min="5909" max="6143" width="9.140625" style="172"/>
    <col min="6144" max="6144" width="5.85546875" style="172" customWidth="1"/>
    <col min="6145" max="6145" width="35.85546875" style="172" customWidth="1"/>
    <col min="6146" max="6161" width="9.85546875" style="172" customWidth="1"/>
    <col min="6162" max="6164" width="10.5703125" style="172" customWidth="1"/>
    <col min="6165" max="6399" width="9.140625" style="172"/>
    <col min="6400" max="6400" width="5.85546875" style="172" customWidth="1"/>
    <col min="6401" max="6401" width="35.85546875" style="172" customWidth="1"/>
    <col min="6402" max="6417" width="9.85546875" style="172" customWidth="1"/>
    <col min="6418" max="6420" width="10.5703125" style="172" customWidth="1"/>
    <col min="6421" max="6655" width="9.140625" style="172"/>
    <col min="6656" max="6656" width="5.85546875" style="172" customWidth="1"/>
    <col min="6657" max="6657" width="35.85546875" style="172" customWidth="1"/>
    <col min="6658" max="6673" width="9.85546875" style="172" customWidth="1"/>
    <col min="6674" max="6676" width="10.5703125" style="172" customWidth="1"/>
    <col min="6677" max="6911" width="9.140625" style="172"/>
    <col min="6912" max="6912" width="5.85546875" style="172" customWidth="1"/>
    <col min="6913" max="6913" width="35.85546875" style="172" customWidth="1"/>
    <col min="6914" max="6929" width="9.85546875" style="172" customWidth="1"/>
    <col min="6930" max="6932" width="10.5703125" style="172" customWidth="1"/>
    <col min="6933" max="7167" width="9.140625" style="172"/>
    <col min="7168" max="7168" width="5.85546875" style="172" customWidth="1"/>
    <col min="7169" max="7169" width="35.85546875" style="172" customWidth="1"/>
    <col min="7170" max="7185" width="9.85546875" style="172" customWidth="1"/>
    <col min="7186" max="7188" width="10.5703125" style="172" customWidth="1"/>
    <col min="7189" max="7423" width="9.140625" style="172"/>
    <col min="7424" max="7424" width="5.85546875" style="172" customWidth="1"/>
    <col min="7425" max="7425" width="35.85546875" style="172" customWidth="1"/>
    <col min="7426" max="7441" width="9.85546875" style="172" customWidth="1"/>
    <col min="7442" max="7444" width="10.5703125" style="172" customWidth="1"/>
    <col min="7445" max="7679" width="9.140625" style="172"/>
    <col min="7680" max="7680" width="5.85546875" style="172" customWidth="1"/>
    <col min="7681" max="7681" width="35.85546875" style="172" customWidth="1"/>
    <col min="7682" max="7697" width="9.85546875" style="172" customWidth="1"/>
    <col min="7698" max="7700" width="10.5703125" style="172" customWidth="1"/>
    <col min="7701" max="7935" width="9.140625" style="172"/>
    <col min="7936" max="7936" width="5.85546875" style="172" customWidth="1"/>
    <col min="7937" max="7937" width="35.85546875" style="172" customWidth="1"/>
    <col min="7938" max="7953" width="9.85546875" style="172" customWidth="1"/>
    <col min="7954" max="7956" width="10.5703125" style="172" customWidth="1"/>
    <col min="7957" max="8191" width="9.140625" style="172"/>
    <col min="8192" max="8192" width="5.85546875" style="172" customWidth="1"/>
    <col min="8193" max="8193" width="35.85546875" style="172" customWidth="1"/>
    <col min="8194" max="8209" width="9.85546875" style="172" customWidth="1"/>
    <col min="8210" max="8212" width="10.5703125" style="172" customWidth="1"/>
    <col min="8213" max="8447" width="9.140625" style="172"/>
    <col min="8448" max="8448" width="5.85546875" style="172" customWidth="1"/>
    <col min="8449" max="8449" width="35.85546875" style="172" customWidth="1"/>
    <col min="8450" max="8465" width="9.85546875" style="172" customWidth="1"/>
    <col min="8466" max="8468" width="10.5703125" style="172" customWidth="1"/>
    <col min="8469" max="8703" width="9.140625" style="172"/>
    <col min="8704" max="8704" width="5.85546875" style="172" customWidth="1"/>
    <col min="8705" max="8705" width="35.85546875" style="172" customWidth="1"/>
    <col min="8706" max="8721" width="9.85546875" style="172" customWidth="1"/>
    <col min="8722" max="8724" width="10.5703125" style="172" customWidth="1"/>
    <col min="8725" max="8959" width="9.140625" style="172"/>
    <col min="8960" max="8960" width="5.85546875" style="172" customWidth="1"/>
    <col min="8961" max="8961" width="35.85546875" style="172" customWidth="1"/>
    <col min="8962" max="8977" width="9.85546875" style="172" customWidth="1"/>
    <col min="8978" max="8980" width="10.5703125" style="172" customWidth="1"/>
    <col min="8981" max="9215" width="9.140625" style="172"/>
    <col min="9216" max="9216" width="5.85546875" style="172" customWidth="1"/>
    <col min="9217" max="9217" width="35.85546875" style="172" customWidth="1"/>
    <col min="9218" max="9233" width="9.85546875" style="172" customWidth="1"/>
    <col min="9234" max="9236" width="10.5703125" style="172" customWidth="1"/>
    <col min="9237" max="9471" width="9.140625" style="172"/>
    <col min="9472" max="9472" width="5.85546875" style="172" customWidth="1"/>
    <col min="9473" max="9473" width="35.85546875" style="172" customWidth="1"/>
    <col min="9474" max="9489" width="9.85546875" style="172" customWidth="1"/>
    <col min="9490" max="9492" width="10.5703125" style="172" customWidth="1"/>
    <col min="9493" max="9727" width="9.140625" style="172"/>
    <col min="9728" max="9728" width="5.85546875" style="172" customWidth="1"/>
    <col min="9729" max="9729" width="35.85546875" style="172" customWidth="1"/>
    <col min="9730" max="9745" width="9.85546875" style="172" customWidth="1"/>
    <col min="9746" max="9748" width="10.5703125" style="172" customWidth="1"/>
    <col min="9749" max="9983" width="9.140625" style="172"/>
    <col min="9984" max="9984" width="5.85546875" style="172" customWidth="1"/>
    <col min="9985" max="9985" width="35.85546875" style="172" customWidth="1"/>
    <col min="9986" max="10001" width="9.85546875" style="172" customWidth="1"/>
    <col min="10002" max="10004" width="10.5703125" style="172" customWidth="1"/>
    <col min="10005" max="10239" width="9.140625" style="172"/>
    <col min="10240" max="10240" width="5.85546875" style="172" customWidth="1"/>
    <col min="10241" max="10241" width="35.85546875" style="172" customWidth="1"/>
    <col min="10242" max="10257" width="9.85546875" style="172" customWidth="1"/>
    <col min="10258" max="10260" width="10.5703125" style="172" customWidth="1"/>
    <col min="10261" max="10495" width="9.140625" style="172"/>
    <col min="10496" max="10496" width="5.85546875" style="172" customWidth="1"/>
    <col min="10497" max="10497" width="35.85546875" style="172" customWidth="1"/>
    <col min="10498" max="10513" width="9.85546875" style="172" customWidth="1"/>
    <col min="10514" max="10516" width="10.5703125" style="172" customWidth="1"/>
    <col min="10517" max="10751" width="9.140625" style="172"/>
    <col min="10752" max="10752" width="5.85546875" style="172" customWidth="1"/>
    <col min="10753" max="10753" width="35.85546875" style="172" customWidth="1"/>
    <col min="10754" max="10769" width="9.85546875" style="172" customWidth="1"/>
    <col min="10770" max="10772" width="10.5703125" style="172" customWidth="1"/>
    <col min="10773" max="11007" width="9.140625" style="172"/>
    <col min="11008" max="11008" width="5.85546875" style="172" customWidth="1"/>
    <col min="11009" max="11009" width="35.85546875" style="172" customWidth="1"/>
    <col min="11010" max="11025" width="9.85546875" style="172" customWidth="1"/>
    <col min="11026" max="11028" width="10.5703125" style="172" customWidth="1"/>
    <col min="11029" max="11263" width="9.140625" style="172"/>
    <col min="11264" max="11264" width="5.85546875" style="172" customWidth="1"/>
    <col min="11265" max="11265" width="35.85546875" style="172" customWidth="1"/>
    <col min="11266" max="11281" width="9.85546875" style="172" customWidth="1"/>
    <col min="11282" max="11284" width="10.5703125" style="172" customWidth="1"/>
    <col min="11285" max="11519" width="9.140625" style="172"/>
    <col min="11520" max="11520" width="5.85546875" style="172" customWidth="1"/>
    <col min="11521" max="11521" width="35.85546875" style="172" customWidth="1"/>
    <col min="11522" max="11537" width="9.85546875" style="172" customWidth="1"/>
    <col min="11538" max="11540" width="10.5703125" style="172" customWidth="1"/>
    <col min="11541" max="11775" width="9.140625" style="172"/>
    <col min="11776" max="11776" width="5.85546875" style="172" customWidth="1"/>
    <col min="11777" max="11777" width="35.85546875" style="172" customWidth="1"/>
    <col min="11778" max="11793" width="9.85546875" style="172" customWidth="1"/>
    <col min="11794" max="11796" width="10.5703125" style="172" customWidth="1"/>
    <col min="11797" max="12031" width="9.140625" style="172"/>
    <col min="12032" max="12032" width="5.85546875" style="172" customWidth="1"/>
    <col min="12033" max="12033" width="35.85546875" style="172" customWidth="1"/>
    <col min="12034" max="12049" width="9.85546875" style="172" customWidth="1"/>
    <col min="12050" max="12052" width="10.5703125" style="172" customWidth="1"/>
    <col min="12053" max="12287" width="9.140625" style="172"/>
    <col min="12288" max="12288" width="5.85546875" style="172" customWidth="1"/>
    <col min="12289" max="12289" width="35.85546875" style="172" customWidth="1"/>
    <col min="12290" max="12305" width="9.85546875" style="172" customWidth="1"/>
    <col min="12306" max="12308" width="10.5703125" style="172" customWidth="1"/>
    <col min="12309" max="12543" width="9.140625" style="172"/>
    <col min="12544" max="12544" width="5.85546875" style="172" customWidth="1"/>
    <col min="12545" max="12545" width="35.85546875" style="172" customWidth="1"/>
    <col min="12546" max="12561" width="9.85546875" style="172" customWidth="1"/>
    <col min="12562" max="12564" width="10.5703125" style="172" customWidth="1"/>
    <col min="12565" max="12799" width="9.140625" style="172"/>
    <col min="12800" max="12800" width="5.85546875" style="172" customWidth="1"/>
    <col min="12801" max="12801" width="35.85546875" style="172" customWidth="1"/>
    <col min="12802" max="12817" width="9.85546875" style="172" customWidth="1"/>
    <col min="12818" max="12820" width="10.5703125" style="172" customWidth="1"/>
    <col min="12821" max="13055" width="9.140625" style="172"/>
    <col min="13056" max="13056" width="5.85546875" style="172" customWidth="1"/>
    <col min="13057" max="13057" width="35.85546875" style="172" customWidth="1"/>
    <col min="13058" max="13073" width="9.85546875" style="172" customWidth="1"/>
    <col min="13074" max="13076" width="10.5703125" style="172" customWidth="1"/>
    <col min="13077" max="13311" width="9.140625" style="172"/>
    <col min="13312" max="13312" width="5.85546875" style="172" customWidth="1"/>
    <col min="13313" max="13313" width="35.85546875" style="172" customWidth="1"/>
    <col min="13314" max="13329" width="9.85546875" style="172" customWidth="1"/>
    <col min="13330" max="13332" width="10.5703125" style="172" customWidth="1"/>
    <col min="13333" max="13567" width="9.140625" style="172"/>
    <col min="13568" max="13568" width="5.85546875" style="172" customWidth="1"/>
    <col min="13569" max="13569" width="35.85546875" style="172" customWidth="1"/>
    <col min="13570" max="13585" width="9.85546875" style="172" customWidth="1"/>
    <col min="13586" max="13588" width="10.5703125" style="172" customWidth="1"/>
    <col min="13589" max="13823" width="9.140625" style="172"/>
    <col min="13824" max="13824" width="5.85546875" style="172" customWidth="1"/>
    <col min="13825" max="13825" width="35.85546875" style="172" customWidth="1"/>
    <col min="13826" max="13841" width="9.85546875" style="172" customWidth="1"/>
    <col min="13842" max="13844" width="10.5703125" style="172" customWidth="1"/>
    <col min="13845" max="14079" width="9.140625" style="172"/>
    <col min="14080" max="14080" width="5.85546875" style="172" customWidth="1"/>
    <col min="14081" max="14081" width="35.85546875" style="172" customWidth="1"/>
    <col min="14082" max="14097" width="9.85546875" style="172" customWidth="1"/>
    <col min="14098" max="14100" width="10.5703125" style="172" customWidth="1"/>
    <col min="14101" max="14335" width="9.140625" style="172"/>
    <col min="14336" max="14336" width="5.85546875" style="172" customWidth="1"/>
    <col min="14337" max="14337" width="35.85546875" style="172" customWidth="1"/>
    <col min="14338" max="14353" width="9.85546875" style="172" customWidth="1"/>
    <col min="14354" max="14356" width="10.5703125" style="172" customWidth="1"/>
    <col min="14357" max="14591" width="9.140625" style="172"/>
    <col min="14592" max="14592" width="5.85546875" style="172" customWidth="1"/>
    <col min="14593" max="14593" width="35.85546875" style="172" customWidth="1"/>
    <col min="14594" max="14609" width="9.85546875" style="172" customWidth="1"/>
    <col min="14610" max="14612" width="10.5703125" style="172" customWidth="1"/>
    <col min="14613" max="14847" width="9.140625" style="172"/>
    <col min="14848" max="14848" width="5.85546875" style="172" customWidth="1"/>
    <col min="14849" max="14849" width="35.85546875" style="172" customWidth="1"/>
    <col min="14850" max="14865" width="9.85546875" style="172" customWidth="1"/>
    <col min="14866" max="14868" width="10.5703125" style="172" customWidth="1"/>
    <col min="14869" max="15103" width="9.140625" style="172"/>
    <col min="15104" max="15104" width="5.85546875" style="172" customWidth="1"/>
    <col min="15105" max="15105" width="35.85546875" style="172" customWidth="1"/>
    <col min="15106" max="15121" width="9.85546875" style="172" customWidth="1"/>
    <col min="15122" max="15124" width="10.5703125" style="172" customWidth="1"/>
    <col min="15125" max="15359" width="9.140625" style="172"/>
    <col min="15360" max="15360" width="5.85546875" style="172" customWidth="1"/>
    <col min="15361" max="15361" width="35.85546875" style="172" customWidth="1"/>
    <col min="15362" max="15377" width="9.85546875" style="172" customWidth="1"/>
    <col min="15378" max="15380" width="10.5703125" style="172" customWidth="1"/>
    <col min="15381" max="15615" width="9.140625" style="172"/>
    <col min="15616" max="15616" width="5.85546875" style="172" customWidth="1"/>
    <col min="15617" max="15617" width="35.85546875" style="172" customWidth="1"/>
    <col min="15618" max="15633" width="9.85546875" style="172" customWidth="1"/>
    <col min="15634" max="15636" width="10.5703125" style="172" customWidth="1"/>
    <col min="15637" max="15871" width="9.140625" style="172"/>
    <col min="15872" max="15872" width="5.85546875" style="172" customWidth="1"/>
    <col min="15873" max="15873" width="35.85546875" style="172" customWidth="1"/>
    <col min="15874" max="15889" width="9.85546875" style="172" customWidth="1"/>
    <col min="15890" max="15892" width="10.5703125" style="172" customWidth="1"/>
    <col min="15893" max="16127" width="9.140625" style="172"/>
    <col min="16128" max="16128" width="5.85546875" style="172" customWidth="1"/>
    <col min="16129" max="16129" width="35.85546875" style="172" customWidth="1"/>
    <col min="16130" max="16145" width="9.85546875" style="172" customWidth="1"/>
    <col min="16146" max="16148" width="10.5703125" style="172" customWidth="1"/>
    <col min="16149" max="16384" width="9.140625" style="172"/>
  </cols>
  <sheetData>
    <row r="1" spans="1:18" ht="18.75">
      <c r="A1" s="197" t="s">
        <v>32</v>
      </c>
      <c r="B1" s="169"/>
      <c r="C1" s="170"/>
      <c r="D1" s="170"/>
      <c r="E1" s="170"/>
      <c r="F1" s="170"/>
      <c r="G1" s="171"/>
      <c r="H1" s="171"/>
      <c r="I1" s="171"/>
      <c r="J1" s="171"/>
      <c r="K1" s="171"/>
      <c r="L1" s="170"/>
      <c r="M1" s="170"/>
      <c r="N1" s="170"/>
      <c r="O1" s="170"/>
      <c r="P1" s="337" t="s">
        <v>107</v>
      </c>
      <c r="Q1" s="337"/>
      <c r="R1" s="337"/>
    </row>
    <row r="2" spans="1:18" ht="18.75">
      <c r="A2" s="197" t="s">
        <v>34</v>
      </c>
      <c r="B2" s="169"/>
      <c r="C2" s="170"/>
      <c r="D2" s="170"/>
      <c r="E2" s="170"/>
      <c r="F2" s="170"/>
      <c r="G2" s="171"/>
      <c r="H2" s="171"/>
      <c r="I2" s="171"/>
      <c r="J2" s="171"/>
      <c r="K2" s="171"/>
      <c r="L2" s="170"/>
      <c r="M2" s="170"/>
      <c r="N2" s="170"/>
      <c r="O2" s="170"/>
      <c r="P2" s="196"/>
      <c r="Q2" s="196"/>
      <c r="R2" s="196"/>
    </row>
    <row r="3" spans="1:18" ht="20.25" customHeight="1">
      <c r="A3" s="338" t="s">
        <v>255</v>
      </c>
      <c r="B3" s="338"/>
      <c r="C3" s="338"/>
      <c r="D3" s="338"/>
      <c r="E3" s="338"/>
      <c r="F3" s="338"/>
      <c r="G3" s="338"/>
      <c r="H3" s="338"/>
      <c r="I3" s="338"/>
      <c r="J3" s="338"/>
      <c r="K3" s="338"/>
      <c r="L3" s="338"/>
      <c r="M3" s="338"/>
      <c r="N3" s="338"/>
      <c r="O3" s="338"/>
      <c r="P3" s="338"/>
      <c r="Q3" s="338"/>
      <c r="R3" s="338"/>
    </row>
    <row r="4" spans="1:18" ht="18.75">
      <c r="A4" s="338" t="s">
        <v>256</v>
      </c>
      <c r="B4" s="338"/>
      <c r="C4" s="338"/>
      <c r="D4" s="338"/>
      <c r="E4" s="338"/>
      <c r="F4" s="338"/>
      <c r="G4" s="338"/>
      <c r="H4" s="338"/>
      <c r="I4" s="338"/>
      <c r="J4" s="338"/>
      <c r="K4" s="338"/>
      <c r="L4" s="338"/>
      <c r="M4" s="338"/>
      <c r="N4" s="338"/>
      <c r="O4" s="338"/>
      <c r="P4" s="338"/>
      <c r="Q4" s="338"/>
      <c r="R4" s="338"/>
    </row>
    <row r="5" spans="1:18" ht="19.5" customHeight="1">
      <c r="A5" s="339" t="s">
        <v>174</v>
      </c>
      <c r="B5" s="339"/>
      <c r="C5" s="339"/>
      <c r="D5" s="339"/>
      <c r="E5" s="339"/>
      <c r="F5" s="339"/>
      <c r="G5" s="339"/>
      <c r="H5" s="339"/>
      <c r="I5" s="339"/>
      <c r="J5" s="339"/>
      <c r="K5" s="339"/>
      <c r="L5" s="339"/>
      <c r="M5" s="339"/>
      <c r="N5" s="339"/>
      <c r="O5" s="339"/>
      <c r="P5" s="339"/>
      <c r="Q5" s="339"/>
      <c r="R5" s="339"/>
    </row>
    <row r="6" spans="1:18" ht="18.75">
      <c r="A6" s="173"/>
      <c r="B6" s="173"/>
      <c r="C6" s="174"/>
      <c r="D6" s="174"/>
      <c r="E6" s="174"/>
      <c r="F6" s="174"/>
      <c r="G6" s="175"/>
      <c r="H6" s="175"/>
      <c r="I6" s="175"/>
      <c r="J6" s="175"/>
      <c r="K6" s="175"/>
      <c r="L6" s="175"/>
      <c r="M6" s="175"/>
      <c r="N6" s="175"/>
      <c r="O6" s="175"/>
      <c r="P6" s="175"/>
      <c r="Q6" s="175"/>
      <c r="R6" s="176" t="s">
        <v>0</v>
      </c>
    </row>
    <row r="7" spans="1:18" s="177" customFormat="1" ht="18.75">
      <c r="A7" s="336" t="s">
        <v>193</v>
      </c>
      <c r="B7" s="340" t="s">
        <v>106</v>
      </c>
      <c r="C7" s="340" t="s">
        <v>104</v>
      </c>
      <c r="D7" s="336" t="s">
        <v>207</v>
      </c>
      <c r="E7" s="336" t="s">
        <v>208</v>
      </c>
      <c r="F7" s="336" t="s">
        <v>180</v>
      </c>
      <c r="G7" s="336" t="s">
        <v>181</v>
      </c>
      <c r="H7" s="336" t="s">
        <v>93</v>
      </c>
      <c r="I7" s="336" t="s">
        <v>94</v>
      </c>
      <c r="J7" s="336" t="s">
        <v>95</v>
      </c>
      <c r="K7" s="336" t="s">
        <v>96</v>
      </c>
      <c r="L7" s="336" t="s">
        <v>97</v>
      </c>
      <c r="M7" s="336" t="s">
        <v>98</v>
      </c>
      <c r="N7" s="336" t="s">
        <v>209</v>
      </c>
      <c r="O7" s="336"/>
      <c r="P7" s="336" t="s">
        <v>100</v>
      </c>
      <c r="Q7" s="336" t="s">
        <v>99</v>
      </c>
      <c r="R7" s="336" t="s">
        <v>186</v>
      </c>
    </row>
    <row r="8" spans="1:18" s="177" customFormat="1" ht="16.5">
      <c r="A8" s="340"/>
      <c r="B8" s="340"/>
      <c r="C8" s="340"/>
      <c r="D8" s="336"/>
      <c r="E8" s="336"/>
      <c r="F8" s="336"/>
      <c r="G8" s="336"/>
      <c r="H8" s="336"/>
      <c r="I8" s="336"/>
      <c r="J8" s="336"/>
      <c r="K8" s="336"/>
      <c r="L8" s="336"/>
      <c r="M8" s="336"/>
      <c r="N8" s="336" t="s">
        <v>210</v>
      </c>
      <c r="O8" s="336" t="s">
        <v>211</v>
      </c>
      <c r="P8" s="336"/>
      <c r="Q8" s="336"/>
      <c r="R8" s="336"/>
    </row>
    <row r="9" spans="1:18" s="177" customFormat="1" ht="18.75" customHeight="1">
      <c r="A9" s="340"/>
      <c r="B9" s="340"/>
      <c r="C9" s="340"/>
      <c r="D9" s="336"/>
      <c r="E9" s="336"/>
      <c r="F9" s="336"/>
      <c r="G9" s="336"/>
      <c r="H9" s="336"/>
      <c r="I9" s="336"/>
      <c r="J9" s="336"/>
      <c r="K9" s="336"/>
      <c r="L9" s="336"/>
      <c r="M9" s="336"/>
      <c r="N9" s="336"/>
      <c r="O9" s="336"/>
      <c r="P9" s="336"/>
      <c r="Q9" s="336"/>
      <c r="R9" s="336"/>
    </row>
    <row r="10" spans="1:18" s="177" customFormat="1" ht="162.75" customHeight="1">
      <c r="A10" s="340"/>
      <c r="B10" s="340"/>
      <c r="C10" s="340"/>
      <c r="D10" s="336"/>
      <c r="E10" s="336"/>
      <c r="F10" s="336"/>
      <c r="G10" s="336"/>
      <c r="H10" s="336"/>
      <c r="I10" s="336"/>
      <c r="J10" s="336"/>
      <c r="K10" s="336"/>
      <c r="L10" s="336"/>
      <c r="M10" s="336"/>
      <c r="N10" s="336"/>
      <c r="O10" s="336"/>
      <c r="P10" s="336"/>
      <c r="Q10" s="336"/>
      <c r="R10" s="336"/>
    </row>
    <row r="11" spans="1:18" s="180" customFormat="1" ht="14.25">
      <c r="A11" s="178" t="s">
        <v>4</v>
      </c>
      <c r="B11" s="178" t="s">
        <v>19</v>
      </c>
      <c r="C11" s="178">
        <v>1</v>
      </c>
      <c r="D11" s="179">
        <v>2</v>
      </c>
      <c r="E11" s="179">
        <v>3</v>
      </c>
      <c r="F11" s="179">
        <v>4</v>
      </c>
      <c r="G11" s="179">
        <v>5</v>
      </c>
      <c r="H11" s="179">
        <v>6</v>
      </c>
      <c r="I11" s="179">
        <v>7</v>
      </c>
      <c r="J11" s="179">
        <v>8</v>
      </c>
      <c r="K11" s="179">
        <v>9</v>
      </c>
      <c r="L11" s="179">
        <v>10</v>
      </c>
      <c r="M11" s="179">
        <v>11</v>
      </c>
      <c r="N11" s="179">
        <v>12</v>
      </c>
      <c r="O11" s="179">
        <v>13</v>
      </c>
      <c r="P11" s="179">
        <v>14</v>
      </c>
      <c r="Q11" s="179">
        <v>15</v>
      </c>
      <c r="R11" s="179">
        <v>16</v>
      </c>
    </row>
    <row r="12" spans="1:18" s="184" customFormat="1" ht="18.75">
      <c r="A12" s="181"/>
      <c r="B12" s="182" t="s">
        <v>102</v>
      </c>
      <c r="C12" s="183">
        <v>346231</v>
      </c>
      <c r="D12" s="183">
        <v>270187</v>
      </c>
      <c r="E12" s="183">
        <v>0</v>
      </c>
      <c r="F12" s="183">
        <v>3689</v>
      </c>
      <c r="G12" s="183">
        <v>0</v>
      </c>
      <c r="H12" s="183">
        <v>0</v>
      </c>
      <c r="I12" s="183">
        <v>1511</v>
      </c>
      <c r="J12" s="183">
        <v>0</v>
      </c>
      <c r="K12" s="183">
        <v>0</v>
      </c>
      <c r="L12" s="183">
        <v>11130</v>
      </c>
      <c r="M12" s="183">
        <v>3313</v>
      </c>
      <c r="N12" s="183">
        <v>0</v>
      </c>
      <c r="O12" s="183">
        <v>0</v>
      </c>
      <c r="P12" s="183">
        <v>34000</v>
      </c>
      <c r="Q12" s="183">
        <v>22147</v>
      </c>
      <c r="R12" s="183">
        <v>254</v>
      </c>
    </row>
    <row r="13" spans="1:18" s="174" customFormat="1" ht="18.75">
      <c r="A13" s="185">
        <v>1</v>
      </c>
      <c r="B13" s="186" t="s">
        <v>126</v>
      </c>
      <c r="C13" s="187">
        <v>9426</v>
      </c>
      <c r="D13" s="187"/>
      <c r="E13" s="187"/>
      <c r="F13" s="187"/>
      <c r="G13" s="187"/>
      <c r="H13" s="187"/>
      <c r="I13" s="187"/>
      <c r="J13" s="187"/>
      <c r="K13" s="187"/>
      <c r="L13" s="187"/>
      <c r="M13" s="187"/>
      <c r="N13" s="187"/>
      <c r="O13" s="187"/>
      <c r="P13" s="187">
        <v>9426</v>
      </c>
      <c r="Q13" s="187"/>
      <c r="R13" s="187"/>
    </row>
    <row r="14" spans="1:18" s="174" customFormat="1" ht="18.75">
      <c r="A14" s="188">
        <v>2</v>
      </c>
      <c r="B14" s="189" t="s">
        <v>171</v>
      </c>
      <c r="C14" s="187">
        <v>2938</v>
      </c>
      <c r="D14" s="190"/>
      <c r="E14" s="190"/>
      <c r="F14" s="190"/>
      <c r="G14" s="190"/>
      <c r="H14" s="190"/>
      <c r="I14" s="190"/>
      <c r="J14" s="190"/>
      <c r="K14" s="190"/>
      <c r="L14" s="190"/>
      <c r="M14" s="190"/>
      <c r="N14" s="190"/>
      <c r="O14" s="190"/>
      <c r="P14" s="190">
        <v>2938</v>
      </c>
      <c r="Q14" s="190"/>
      <c r="R14" s="190"/>
    </row>
    <row r="15" spans="1:18" s="174" customFormat="1" ht="18.75">
      <c r="A15" s="185">
        <v>3</v>
      </c>
      <c r="B15" s="189" t="s">
        <v>127</v>
      </c>
      <c r="C15" s="187">
        <v>4340</v>
      </c>
      <c r="D15" s="190"/>
      <c r="E15" s="190"/>
      <c r="F15" s="190"/>
      <c r="G15" s="190"/>
      <c r="H15" s="190"/>
      <c r="I15" s="190"/>
      <c r="J15" s="190"/>
      <c r="K15" s="190"/>
      <c r="L15" s="190"/>
      <c r="M15" s="190"/>
      <c r="N15" s="190"/>
      <c r="O15" s="190"/>
      <c r="P15" s="190">
        <v>4340</v>
      </c>
      <c r="Q15" s="190"/>
      <c r="R15" s="190"/>
    </row>
    <row r="16" spans="1:18" s="174" customFormat="1" ht="18.75">
      <c r="A16" s="188">
        <v>4</v>
      </c>
      <c r="B16" s="189" t="s">
        <v>128</v>
      </c>
      <c r="C16" s="187">
        <v>2489</v>
      </c>
      <c r="D16" s="190"/>
      <c r="E16" s="190"/>
      <c r="F16" s="190"/>
      <c r="G16" s="190"/>
      <c r="H16" s="190"/>
      <c r="I16" s="190"/>
      <c r="J16" s="190"/>
      <c r="K16" s="190"/>
      <c r="L16" s="190"/>
      <c r="M16" s="190"/>
      <c r="N16" s="190"/>
      <c r="O16" s="190"/>
      <c r="P16" s="190">
        <v>2489</v>
      </c>
      <c r="Q16" s="190"/>
      <c r="R16" s="190"/>
    </row>
    <row r="17" spans="1:18" s="174" customFormat="1" ht="18.75">
      <c r="A17" s="185">
        <v>5</v>
      </c>
      <c r="B17" s="189" t="s">
        <v>129</v>
      </c>
      <c r="C17" s="187">
        <v>784</v>
      </c>
      <c r="D17" s="190"/>
      <c r="E17" s="190"/>
      <c r="F17" s="190"/>
      <c r="G17" s="190"/>
      <c r="H17" s="190"/>
      <c r="I17" s="190"/>
      <c r="J17" s="190"/>
      <c r="K17" s="190"/>
      <c r="L17" s="190"/>
      <c r="M17" s="190"/>
      <c r="N17" s="190"/>
      <c r="O17" s="190"/>
      <c r="P17" s="190">
        <v>784</v>
      </c>
      <c r="Q17" s="190"/>
      <c r="R17" s="190"/>
    </row>
    <row r="18" spans="1:18" s="174" customFormat="1" ht="18.75">
      <c r="A18" s="188">
        <v>6</v>
      </c>
      <c r="B18" s="189" t="s">
        <v>130</v>
      </c>
      <c r="C18" s="187">
        <v>745</v>
      </c>
      <c r="D18" s="190"/>
      <c r="E18" s="190"/>
      <c r="F18" s="190"/>
      <c r="G18" s="190"/>
      <c r="H18" s="190"/>
      <c r="I18" s="190"/>
      <c r="J18" s="190"/>
      <c r="K18" s="190"/>
      <c r="L18" s="190"/>
      <c r="M18" s="190"/>
      <c r="N18" s="190"/>
      <c r="O18" s="190"/>
      <c r="P18" s="190">
        <v>745</v>
      </c>
      <c r="Q18" s="190"/>
      <c r="R18" s="190"/>
    </row>
    <row r="19" spans="1:18" s="174" customFormat="1" ht="18.75">
      <c r="A19" s="185">
        <v>7</v>
      </c>
      <c r="B19" s="189" t="s">
        <v>131</v>
      </c>
      <c r="C19" s="187">
        <v>7926</v>
      </c>
      <c r="D19" s="190"/>
      <c r="E19" s="190"/>
      <c r="F19" s="190"/>
      <c r="G19" s="190"/>
      <c r="H19" s="190"/>
      <c r="I19" s="190"/>
      <c r="J19" s="190"/>
      <c r="K19" s="190"/>
      <c r="L19" s="190">
        <v>5574</v>
      </c>
      <c r="M19" s="190">
        <v>1500</v>
      </c>
      <c r="N19" s="190"/>
      <c r="O19" s="190"/>
      <c r="P19" s="190">
        <v>852</v>
      </c>
      <c r="Q19" s="190"/>
      <c r="R19" s="190"/>
    </row>
    <row r="20" spans="1:18" s="174" customFormat="1" ht="18.75">
      <c r="A20" s="188">
        <v>8</v>
      </c>
      <c r="B20" s="189" t="s">
        <v>172</v>
      </c>
      <c r="C20" s="187">
        <v>889</v>
      </c>
      <c r="D20" s="190"/>
      <c r="E20" s="190"/>
      <c r="F20" s="190"/>
      <c r="G20" s="190"/>
      <c r="H20" s="190"/>
      <c r="I20" s="190"/>
      <c r="J20" s="190"/>
      <c r="K20" s="190"/>
      <c r="L20" s="190"/>
      <c r="M20" s="190"/>
      <c r="N20" s="190"/>
      <c r="O20" s="190"/>
      <c r="P20" s="190">
        <v>889</v>
      </c>
      <c r="Q20" s="190"/>
      <c r="R20" s="190"/>
    </row>
    <row r="21" spans="1:18" s="174" customFormat="1" ht="18.75">
      <c r="A21" s="185">
        <v>9</v>
      </c>
      <c r="B21" s="189" t="s">
        <v>132</v>
      </c>
      <c r="C21" s="187">
        <v>816</v>
      </c>
      <c r="D21" s="190"/>
      <c r="E21" s="190"/>
      <c r="F21" s="190"/>
      <c r="G21" s="190"/>
      <c r="H21" s="190"/>
      <c r="I21" s="190">
        <v>153</v>
      </c>
      <c r="J21" s="190"/>
      <c r="K21" s="190"/>
      <c r="L21" s="190"/>
      <c r="M21" s="190"/>
      <c r="N21" s="190"/>
      <c r="O21" s="190"/>
      <c r="P21" s="190">
        <v>663</v>
      </c>
      <c r="Q21" s="190"/>
      <c r="R21" s="190"/>
    </row>
    <row r="22" spans="1:18" s="174" customFormat="1" ht="18.75">
      <c r="A22" s="188">
        <v>10</v>
      </c>
      <c r="B22" s="189" t="s">
        <v>133</v>
      </c>
      <c r="C22" s="187">
        <v>23439</v>
      </c>
      <c r="D22" s="190"/>
      <c r="E22" s="190"/>
      <c r="F22" s="190"/>
      <c r="G22" s="190"/>
      <c r="H22" s="190"/>
      <c r="I22" s="190"/>
      <c r="J22" s="190"/>
      <c r="K22" s="190"/>
      <c r="L22" s="190"/>
      <c r="M22" s="190"/>
      <c r="N22" s="190"/>
      <c r="O22" s="190"/>
      <c r="P22" s="190">
        <v>1292</v>
      </c>
      <c r="Q22" s="190">
        <v>22147</v>
      </c>
      <c r="R22" s="190"/>
    </row>
    <row r="23" spans="1:18" s="174" customFormat="1" ht="18.75">
      <c r="A23" s="185">
        <v>11</v>
      </c>
      <c r="B23" s="189" t="s">
        <v>134</v>
      </c>
      <c r="C23" s="187">
        <v>1464</v>
      </c>
      <c r="D23" s="190"/>
      <c r="E23" s="190"/>
      <c r="F23" s="190"/>
      <c r="G23" s="190"/>
      <c r="H23" s="190"/>
      <c r="I23" s="190"/>
      <c r="J23" s="190"/>
      <c r="K23" s="190"/>
      <c r="L23" s="190"/>
      <c r="M23" s="190"/>
      <c r="N23" s="190"/>
      <c r="O23" s="190"/>
      <c r="P23" s="190">
        <v>1464</v>
      </c>
      <c r="Q23" s="190"/>
      <c r="R23" s="190"/>
    </row>
    <row r="24" spans="1:18" s="174" customFormat="1" ht="18.75">
      <c r="A24" s="188">
        <v>12</v>
      </c>
      <c r="B24" s="189" t="s">
        <v>135</v>
      </c>
      <c r="C24" s="187">
        <v>266653</v>
      </c>
      <c r="D24" s="190">
        <v>265862</v>
      </c>
      <c r="E24" s="190"/>
      <c r="F24" s="190"/>
      <c r="G24" s="190"/>
      <c r="H24" s="190"/>
      <c r="I24" s="190"/>
      <c r="J24" s="190"/>
      <c r="K24" s="190"/>
      <c r="L24" s="190"/>
      <c r="M24" s="190"/>
      <c r="N24" s="190"/>
      <c r="O24" s="190"/>
      <c r="P24" s="190">
        <v>791</v>
      </c>
      <c r="Q24" s="190"/>
      <c r="R24" s="190"/>
    </row>
    <row r="25" spans="1:18" s="174" customFormat="1" ht="18.75">
      <c r="A25" s="185">
        <v>13</v>
      </c>
      <c r="B25" s="189" t="s">
        <v>136</v>
      </c>
      <c r="C25" s="187">
        <v>1130</v>
      </c>
      <c r="D25" s="190"/>
      <c r="E25" s="190"/>
      <c r="F25" s="190"/>
      <c r="G25" s="190"/>
      <c r="H25" s="190"/>
      <c r="I25" s="190"/>
      <c r="J25" s="190"/>
      <c r="K25" s="190"/>
      <c r="L25" s="190"/>
      <c r="M25" s="190"/>
      <c r="N25" s="190"/>
      <c r="O25" s="190"/>
      <c r="P25" s="190">
        <v>1130</v>
      </c>
      <c r="Q25" s="190"/>
      <c r="R25" s="190"/>
    </row>
    <row r="26" spans="1:18" s="174" customFormat="1" ht="18.75">
      <c r="A26" s="188">
        <v>14</v>
      </c>
      <c r="B26" s="189" t="s">
        <v>137</v>
      </c>
      <c r="C26" s="187">
        <v>746</v>
      </c>
      <c r="D26" s="190"/>
      <c r="E26" s="190"/>
      <c r="F26" s="190"/>
      <c r="G26" s="190"/>
      <c r="H26" s="190"/>
      <c r="I26" s="190"/>
      <c r="J26" s="190"/>
      <c r="K26" s="190"/>
      <c r="L26" s="190"/>
      <c r="M26" s="190"/>
      <c r="N26" s="190"/>
      <c r="O26" s="190"/>
      <c r="P26" s="190">
        <v>746</v>
      </c>
      <c r="Q26" s="190"/>
      <c r="R26" s="190"/>
    </row>
    <row r="27" spans="1:18" s="174" customFormat="1" ht="18.75">
      <c r="A27" s="185">
        <v>15</v>
      </c>
      <c r="B27" s="189" t="s">
        <v>138</v>
      </c>
      <c r="C27" s="187">
        <v>2414</v>
      </c>
      <c r="D27" s="190"/>
      <c r="E27" s="190"/>
      <c r="F27" s="190"/>
      <c r="G27" s="190"/>
      <c r="H27" s="190"/>
      <c r="I27" s="190"/>
      <c r="J27" s="190"/>
      <c r="K27" s="190"/>
      <c r="L27" s="190"/>
      <c r="M27" s="190"/>
      <c r="N27" s="190"/>
      <c r="O27" s="190"/>
      <c r="P27" s="190">
        <v>2414</v>
      </c>
      <c r="Q27" s="190"/>
      <c r="R27" s="190"/>
    </row>
    <row r="28" spans="1:18" s="174" customFormat="1" ht="18.75">
      <c r="A28" s="188">
        <v>16</v>
      </c>
      <c r="B28" s="189" t="s">
        <v>139</v>
      </c>
      <c r="C28" s="187">
        <v>1293</v>
      </c>
      <c r="D28" s="190"/>
      <c r="E28" s="190"/>
      <c r="F28" s="190"/>
      <c r="G28" s="190"/>
      <c r="H28" s="190"/>
      <c r="I28" s="190"/>
      <c r="J28" s="190"/>
      <c r="K28" s="190"/>
      <c r="L28" s="190"/>
      <c r="M28" s="190"/>
      <c r="N28" s="190"/>
      <c r="O28" s="190"/>
      <c r="P28" s="190">
        <v>1293</v>
      </c>
      <c r="Q28" s="190"/>
      <c r="R28" s="190"/>
    </row>
    <row r="29" spans="1:18" s="174" customFormat="1" ht="18.75">
      <c r="A29" s="185">
        <v>17</v>
      </c>
      <c r="B29" s="189" t="s">
        <v>140</v>
      </c>
      <c r="C29" s="187">
        <v>617</v>
      </c>
      <c r="D29" s="190"/>
      <c r="E29" s="190"/>
      <c r="F29" s="190"/>
      <c r="G29" s="190"/>
      <c r="H29" s="190"/>
      <c r="I29" s="190"/>
      <c r="J29" s="190"/>
      <c r="K29" s="190"/>
      <c r="L29" s="190"/>
      <c r="M29" s="190"/>
      <c r="N29" s="190"/>
      <c r="O29" s="190"/>
      <c r="P29" s="190">
        <v>617</v>
      </c>
      <c r="Q29" s="190"/>
      <c r="R29" s="190"/>
    </row>
    <row r="30" spans="1:18" s="174" customFormat="1" ht="18.75">
      <c r="A30" s="188">
        <v>18</v>
      </c>
      <c r="B30" s="189" t="s">
        <v>141</v>
      </c>
      <c r="C30" s="187">
        <v>802</v>
      </c>
      <c r="D30" s="190"/>
      <c r="E30" s="190"/>
      <c r="F30" s="190"/>
      <c r="G30" s="190"/>
      <c r="H30" s="190"/>
      <c r="I30" s="190"/>
      <c r="J30" s="190"/>
      <c r="K30" s="190"/>
      <c r="L30" s="190"/>
      <c r="M30" s="190"/>
      <c r="N30" s="190"/>
      <c r="O30" s="190"/>
      <c r="P30" s="190">
        <v>802</v>
      </c>
      <c r="Q30" s="190"/>
      <c r="R30" s="190"/>
    </row>
    <row r="31" spans="1:18" s="174" customFormat="1" ht="18.75">
      <c r="A31" s="185">
        <v>19</v>
      </c>
      <c r="B31" s="189" t="s">
        <v>142</v>
      </c>
      <c r="C31" s="187">
        <v>325</v>
      </c>
      <c r="D31" s="190"/>
      <c r="E31" s="190"/>
      <c r="F31" s="190"/>
      <c r="G31" s="190"/>
      <c r="H31" s="190"/>
      <c r="I31" s="190"/>
      <c r="J31" s="190"/>
      <c r="K31" s="190"/>
      <c r="L31" s="190"/>
      <c r="M31" s="190"/>
      <c r="N31" s="190"/>
      <c r="O31" s="190"/>
      <c r="P31" s="190">
        <v>325</v>
      </c>
      <c r="Q31" s="190"/>
      <c r="R31" s="190"/>
    </row>
    <row r="32" spans="1:18" s="174" customFormat="1" ht="18.75">
      <c r="A32" s="188">
        <v>20</v>
      </c>
      <c r="B32" s="189" t="s">
        <v>158</v>
      </c>
      <c r="C32" s="187">
        <v>1813</v>
      </c>
      <c r="D32" s="190"/>
      <c r="E32" s="190"/>
      <c r="F32" s="190"/>
      <c r="G32" s="190"/>
      <c r="H32" s="190"/>
      <c r="I32" s="190"/>
      <c r="J32" s="190"/>
      <c r="K32" s="190"/>
      <c r="L32" s="190"/>
      <c r="M32" s="190">
        <v>1813</v>
      </c>
      <c r="N32" s="190"/>
      <c r="O32" s="190"/>
      <c r="P32" s="190"/>
      <c r="Q32" s="190"/>
      <c r="R32" s="190"/>
    </row>
    <row r="33" spans="1:18" s="174" customFormat="1" ht="18.75">
      <c r="A33" s="185">
        <v>21</v>
      </c>
      <c r="B33" s="189" t="s">
        <v>159</v>
      </c>
      <c r="C33" s="187">
        <v>5556</v>
      </c>
      <c r="D33" s="190"/>
      <c r="E33" s="190"/>
      <c r="F33" s="190"/>
      <c r="G33" s="190"/>
      <c r="H33" s="190"/>
      <c r="I33" s="190"/>
      <c r="J33" s="190"/>
      <c r="K33" s="190"/>
      <c r="L33" s="190">
        <v>5556</v>
      </c>
      <c r="M33" s="190"/>
      <c r="N33" s="190"/>
      <c r="O33" s="190"/>
      <c r="P33" s="190"/>
      <c r="Q33" s="190"/>
      <c r="R33" s="190"/>
    </row>
    <row r="34" spans="1:18" s="174" customFormat="1" ht="18.75">
      <c r="A34" s="188">
        <v>22</v>
      </c>
      <c r="B34" s="189" t="s">
        <v>160</v>
      </c>
      <c r="C34" s="187">
        <v>1358</v>
      </c>
      <c r="D34" s="190"/>
      <c r="E34" s="190"/>
      <c r="F34" s="190"/>
      <c r="G34" s="190"/>
      <c r="H34" s="190"/>
      <c r="I34" s="190">
        <v>1358</v>
      </c>
      <c r="J34" s="190"/>
      <c r="K34" s="190"/>
      <c r="L34" s="190"/>
      <c r="M34" s="190"/>
      <c r="N34" s="190"/>
      <c r="O34" s="190"/>
      <c r="P34" s="190"/>
      <c r="Q34" s="190"/>
      <c r="R34" s="190"/>
    </row>
    <row r="35" spans="1:18" s="174" customFormat="1" ht="18.75">
      <c r="A35" s="185">
        <v>23</v>
      </c>
      <c r="B35" s="189" t="s">
        <v>199</v>
      </c>
      <c r="C35" s="187">
        <v>1101</v>
      </c>
      <c r="D35" s="190">
        <v>1101</v>
      </c>
      <c r="E35" s="190"/>
      <c r="F35" s="190"/>
      <c r="G35" s="190"/>
      <c r="H35" s="190"/>
      <c r="I35" s="190"/>
      <c r="J35" s="190"/>
      <c r="K35" s="190"/>
      <c r="L35" s="190"/>
      <c r="M35" s="190"/>
      <c r="N35" s="190"/>
      <c r="O35" s="190"/>
      <c r="P35" s="190"/>
      <c r="Q35" s="190"/>
      <c r="R35" s="190"/>
    </row>
    <row r="36" spans="1:18" s="174" customFormat="1" ht="18.75">
      <c r="A36" s="188">
        <v>24</v>
      </c>
      <c r="B36" s="189" t="s">
        <v>144</v>
      </c>
      <c r="C36" s="187">
        <v>3224</v>
      </c>
      <c r="D36" s="190">
        <v>3224</v>
      </c>
      <c r="E36" s="190"/>
      <c r="F36" s="190"/>
      <c r="G36" s="190"/>
      <c r="H36" s="190"/>
      <c r="I36" s="190"/>
      <c r="J36" s="190"/>
      <c r="K36" s="190"/>
      <c r="L36" s="190"/>
      <c r="M36" s="190"/>
      <c r="N36" s="190"/>
      <c r="O36" s="190"/>
      <c r="P36" s="190"/>
      <c r="Q36" s="190"/>
      <c r="R36" s="190"/>
    </row>
    <row r="37" spans="1:18" s="174" customFormat="1" ht="18.75">
      <c r="A37" s="185">
        <v>25</v>
      </c>
      <c r="B37" s="191" t="s">
        <v>145</v>
      </c>
      <c r="C37" s="187">
        <v>2554</v>
      </c>
      <c r="D37" s="192"/>
      <c r="E37" s="192"/>
      <c r="F37" s="192">
        <v>2554</v>
      </c>
      <c r="G37" s="192"/>
      <c r="H37" s="192"/>
      <c r="I37" s="192"/>
      <c r="J37" s="192"/>
      <c r="K37" s="192"/>
      <c r="L37" s="192"/>
      <c r="M37" s="192"/>
      <c r="N37" s="192"/>
      <c r="O37" s="192"/>
      <c r="P37" s="192"/>
      <c r="Q37" s="192"/>
      <c r="R37" s="192"/>
    </row>
    <row r="38" spans="1:18" s="174" customFormat="1" ht="18.75">
      <c r="A38" s="188">
        <v>26</v>
      </c>
      <c r="B38" s="191" t="s">
        <v>146</v>
      </c>
      <c r="C38" s="187">
        <v>1135</v>
      </c>
      <c r="D38" s="192"/>
      <c r="E38" s="192"/>
      <c r="F38" s="192">
        <v>1135</v>
      </c>
      <c r="G38" s="192"/>
      <c r="H38" s="192"/>
      <c r="I38" s="192"/>
      <c r="J38" s="192"/>
      <c r="K38" s="192"/>
      <c r="L38" s="192"/>
      <c r="M38" s="192"/>
      <c r="N38" s="192"/>
      <c r="O38" s="192"/>
      <c r="P38" s="192"/>
      <c r="Q38" s="192"/>
      <c r="R38" s="192"/>
    </row>
    <row r="39" spans="1:18" s="174" customFormat="1" ht="18.75">
      <c r="A39" s="185">
        <v>27</v>
      </c>
      <c r="B39" s="191" t="s">
        <v>147</v>
      </c>
      <c r="C39" s="187">
        <v>184</v>
      </c>
      <c r="D39" s="192"/>
      <c r="E39" s="192"/>
      <c r="F39" s="192"/>
      <c r="G39" s="192"/>
      <c r="H39" s="192"/>
      <c r="I39" s="192"/>
      <c r="J39" s="192"/>
      <c r="K39" s="192"/>
      <c r="L39" s="192"/>
      <c r="M39" s="192"/>
      <c r="N39" s="192"/>
      <c r="O39" s="192"/>
      <c r="P39" s="192"/>
      <c r="Q39" s="192"/>
      <c r="R39" s="192">
        <v>184</v>
      </c>
    </row>
    <row r="40" spans="1:18" s="174" customFormat="1" ht="18.75">
      <c r="A40" s="188">
        <v>28</v>
      </c>
      <c r="B40" s="191" t="s">
        <v>252</v>
      </c>
      <c r="C40" s="187">
        <v>70</v>
      </c>
      <c r="D40" s="192"/>
      <c r="E40" s="192"/>
      <c r="F40" s="192"/>
      <c r="G40" s="192"/>
      <c r="H40" s="192"/>
      <c r="I40" s="192"/>
      <c r="J40" s="192"/>
      <c r="K40" s="192"/>
      <c r="L40" s="192"/>
      <c r="M40" s="192"/>
      <c r="N40" s="192"/>
      <c r="O40" s="192"/>
      <c r="P40" s="192"/>
      <c r="Q40" s="192"/>
      <c r="R40" s="192">
        <v>70</v>
      </c>
    </row>
    <row r="41" spans="1:18" ht="10.5" customHeight="1">
      <c r="A41" s="193"/>
      <c r="B41" s="193"/>
      <c r="C41" s="194"/>
      <c r="D41" s="194"/>
      <c r="E41" s="194"/>
      <c r="F41" s="194"/>
      <c r="G41" s="194"/>
      <c r="H41" s="194"/>
      <c r="I41" s="194"/>
      <c r="J41" s="194"/>
      <c r="K41" s="194"/>
      <c r="L41" s="194"/>
      <c r="M41" s="194"/>
      <c r="N41" s="194"/>
      <c r="O41" s="194"/>
      <c r="P41" s="194"/>
      <c r="Q41" s="194"/>
      <c r="R41" s="194"/>
    </row>
    <row r="42" spans="1:18" ht="10.5" customHeight="1">
      <c r="A42" s="195"/>
      <c r="B42" s="195"/>
      <c r="C42" s="174"/>
      <c r="D42" s="174"/>
      <c r="E42" s="174"/>
      <c r="F42" s="174"/>
      <c r="G42" s="174"/>
      <c r="H42" s="174"/>
      <c r="I42" s="174"/>
      <c r="J42" s="174"/>
      <c r="K42" s="174"/>
      <c r="L42" s="174"/>
      <c r="M42" s="174"/>
      <c r="N42" s="174"/>
      <c r="O42" s="174"/>
      <c r="P42" s="174"/>
      <c r="Q42" s="174"/>
      <c r="R42" s="174"/>
    </row>
    <row r="43" spans="1:18" ht="10.5" customHeight="1">
      <c r="A43" s="195"/>
      <c r="B43" s="195"/>
      <c r="C43" s="174"/>
      <c r="D43" s="174"/>
      <c r="E43" s="174"/>
      <c r="F43" s="174"/>
      <c r="G43" s="174"/>
      <c r="H43" s="174"/>
      <c r="I43" s="174"/>
      <c r="J43" s="174"/>
      <c r="K43" s="174"/>
      <c r="L43" s="174"/>
      <c r="M43" s="174"/>
      <c r="N43" s="174"/>
      <c r="O43" s="174"/>
      <c r="P43" s="174"/>
      <c r="Q43" s="174"/>
      <c r="R43" s="174"/>
    </row>
    <row r="44" spans="1:18" ht="10.5" customHeight="1">
      <c r="A44" s="174"/>
      <c r="B44" s="195"/>
      <c r="C44" s="174"/>
      <c r="D44" s="174"/>
      <c r="E44" s="174"/>
      <c r="F44" s="174"/>
      <c r="G44" s="174"/>
      <c r="H44" s="174"/>
      <c r="I44" s="174"/>
      <c r="J44" s="174"/>
      <c r="K44" s="174"/>
      <c r="L44" s="174"/>
      <c r="M44" s="174"/>
      <c r="N44" s="174"/>
      <c r="O44" s="174"/>
      <c r="P44" s="174"/>
      <c r="Q44" s="174"/>
      <c r="R44" s="174"/>
    </row>
    <row r="45" spans="1:18" ht="18.75">
      <c r="A45" s="174"/>
      <c r="B45" s="174"/>
      <c r="C45" s="174"/>
      <c r="D45" s="174"/>
      <c r="E45" s="174"/>
      <c r="F45" s="174"/>
      <c r="G45" s="174"/>
      <c r="H45" s="174"/>
      <c r="I45" s="174"/>
      <c r="J45" s="174"/>
      <c r="K45" s="174"/>
      <c r="L45" s="174"/>
      <c r="M45" s="174"/>
      <c r="N45" s="174"/>
      <c r="O45" s="174"/>
      <c r="P45" s="174"/>
      <c r="Q45" s="174"/>
      <c r="R45" s="174"/>
    </row>
    <row r="46" spans="1:18" ht="18.75">
      <c r="A46" s="174"/>
      <c r="B46" s="174"/>
      <c r="C46" s="174"/>
      <c r="D46" s="174"/>
      <c r="E46" s="174"/>
      <c r="F46" s="174"/>
      <c r="G46" s="174"/>
      <c r="H46" s="174"/>
      <c r="I46" s="174"/>
      <c r="J46" s="174"/>
      <c r="K46" s="174"/>
      <c r="L46" s="174"/>
      <c r="M46" s="174"/>
      <c r="N46" s="174"/>
      <c r="O46" s="174"/>
      <c r="P46" s="174"/>
      <c r="Q46" s="174"/>
      <c r="R46" s="174"/>
    </row>
    <row r="47" spans="1:18" ht="18.75">
      <c r="A47" s="174"/>
      <c r="B47" s="174"/>
      <c r="C47" s="174"/>
      <c r="D47" s="174"/>
      <c r="E47" s="174"/>
      <c r="F47" s="174"/>
      <c r="G47" s="174"/>
      <c r="H47" s="174"/>
      <c r="I47" s="174"/>
      <c r="J47" s="174"/>
      <c r="K47" s="174"/>
      <c r="L47" s="174"/>
      <c r="M47" s="174"/>
      <c r="N47" s="174"/>
      <c r="O47" s="174"/>
      <c r="P47" s="174"/>
      <c r="Q47" s="174"/>
      <c r="R47" s="174"/>
    </row>
    <row r="48" spans="1:18" ht="18.75">
      <c r="A48" s="174"/>
      <c r="B48" s="174"/>
      <c r="C48" s="174"/>
      <c r="D48" s="174"/>
      <c r="E48" s="174"/>
      <c r="F48" s="174"/>
      <c r="G48" s="174"/>
      <c r="H48" s="174"/>
      <c r="I48" s="174"/>
      <c r="J48" s="174"/>
      <c r="K48" s="174"/>
      <c r="L48" s="174"/>
      <c r="M48" s="174"/>
      <c r="N48" s="174"/>
      <c r="O48" s="174"/>
      <c r="P48" s="174"/>
      <c r="Q48" s="174"/>
      <c r="R48" s="174"/>
    </row>
    <row r="49" spans="1:18" ht="18.75">
      <c r="A49" s="174"/>
      <c r="B49" s="174"/>
      <c r="C49" s="174"/>
      <c r="D49" s="174"/>
      <c r="E49" s="174"/>
      <c r="F49" s="174"/>
      <c r="G49" s="174"/>
      <c r="H49" s="174"/>
      <c r="I49" s="174"/>
      <c r="J49" s="174"/>
      <c r="K49" s="174"/>
      <c r="L49" s="174"/>
      <c r="M49" s="174"/>
      <c r="N49" s="174"/>
      <c r="O49" s="174"/>
      <c r="P49" s="174"/>
      <c r="Q49" s="174"/>
      <c r="R49" s="174"/>
    </row>
    <row r="50" spans="1:18" ht="18.75">
      <c r="A50" s="174"/>
      <c r="B50" s="174"/>
      <c r="C50" s="174"/>
      <c r="D50" s="174"/>
      <c r="E50" s="174"/>
      <c r="F50" s="174"/>
      <c r="G50" s="174"/>
      <c r="H50" s="174"/>
      <c r="I50" s="174"/>
      <c r="J50" s="174"/>
      <c r="K50" s="174"/>
      <c r="L50" s="174"/>
      <c r="M50" s="174"/>
      <c r="N50" s="174"/>
      <c r="O50" s="174"/>
      <c r="P50" s="174"/>
      <c r="Q50" s="174"/>
      <c r="R50" s="174"/>
    </row>
    <row r="51" spans="1:18" ht="18.75">
      <c r="A51" s="174"/>
      <c r="B51" s="174"/>
      <c r="C51" s="174"/>
      <c r="D51" s="174"/>
      <c r="E51" s="174"/>
      <c r="F51" s="174"/>
      <c r="G51" s="174"/>
      <c r="H51" s="174"/>
      <c r="I51" s="174"/>
      <c r="J51" s="174"/>
      <c r="K51" s="174"/>
      <c r="L51" s="174"/>
      <c r="M51" s="174"/>
      <c r="N51" s="174"/>
      <c r="O51" s="174"/>
      <c r="P51" s="174"/>
      <c r="Q51" s="174"/>
      <c r="R51" s="174"/>
    </row>
  </sheetData>
  <mergeCells count="23">
    <mergeCell ref="M7:M10"/>
    <mergeCell ref="N7:O7"/>
    <mergeCell ref="P7:P10"/>
    <mergeCell ref="Q7:Q10"/>
    <mergeCell ref="R7:R10"/>
    <mergeCell ref="N8:N10"/>
    <mergeCell ref="O8:O10"/>
    <mergeCell ref="L7:L10"/>
    <mergeCell ref="P1:R1"/>
    <mergeCell ref="A3:R3"/>
    <mergeCell ref="A4:R4"/>
    <mergeCell ref="A5:R5"/>
    <mergeCell ref="A7:A10"/>
    <mergeCell ref="B7:B10"/>
    <mergeCell ref="C7:C10"/>
    <mergeCell ref="D7:D10"/>
    <mergeCell ref="E7:E10"/>
    <mergeCell ref="F7:F10"/>
    <mergeCell ref="G7:G10"/>
    <mergeCell ref="H7:H10"/>
    <mergeCell ref="I7:I10"/>
    <mergeCell ref="J7:J10"/>
    <mergeCell ref="K7:K10"/>
  </mergeCell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81</vt:lpstr>
      <vt:lpstr>82</vt:lpstr>
      <vt:lpstr>83</vt:lpstr>
      <vt:lpstr>84</vt:lpstr>
      <vt:lpstr>85</vt:lpstr>
      <vt:lpstr>86</vt:lpstr>
      <vt:lpstr>87</vt:lpstr>
      <vt:lpstr>88</vt:lpstr>
      <vt:lpstr>89</vt:lpstr>
      <vt:lpstr>90</vt:lpstr>
      <vt:lpstr>91</vt:lpstr>
      <vt:lpstr>92</vt:lpstr>
      <vt:lpstr>'87'!Print_Area</vt:lpstr>
      <vt:lpstr>'91'!Print_Area</vt:lpstr>
      <vt:lpstr>'92'!Print_Area</vt:lpstr>
      <vt:lpstr>'84'!Print_Titles</vt:lpstr>
      <vt:lpstr>'91'!Print_Titles</vt:lpstr>
      <vt:lpstr>'92'!Print_Titles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2022-12-27T05:58:44Z</dcterms:modified>
</cp:coreProperties>
</file>