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- KE HOACH 2023\0. HO SO\TRINH STNMT\"/>
    </mc:Choice>
  </mc:AlternateContent>
  <bookViews>
    <workbookView xWindow="-120" yWindow="-120" windowWidth="19440" windowHeight="11160" firstSheet="1" activeTab="6"/>
  </bookViews>
  <sheets>
    <sheet name="foxz" sheetId="50" state="veryHidden" r:id="rId1"/>
    <sheet name="BIEU1" sheetId="36" r:id="rId2"/>
    <sheet name="BIEU2" sheetId="37" r:id="rId3"/>
    <sheet name="BIEU6" sheetId="1" r:id="rId4"/>
    <sheet name="BIEU7" sheetId="38" r:id="rId5"/>
    <sheet name="BIEU8" sheetId="28" r:id="rId6"/>
    <sheet name="BIEU9" sheetId="42" r:id="rId7"/>
    <sheet name="BIEU 11" sheetId="49" r:id="rId8"/>
    <sheet name="BIEU13" sheetId="47" r:id="rId9"/>
    <sheet name="PL-SS" sheetId="51" r:id="rId10"/>
    <sheet name="TC" sheetId="52" r:id="rId11"/>
  </sheets>
  <externalReferences>
    <externalReference r:id="rId12"/>
  </externalReferences>
  <definedNames>
    <definedName name="_xlnm.Print_Area" localSheetId="1">BIEU1!$A$1:$O$61</definedName>
    <definedName name="_xlnm.Print_Area" localSheetId="8">BIEU13!$A$1:$BE$57</definedName>
    <definedName name="_xlnm.Print_Area" localSheetId="2">BIEU2!$A$1:$G$70</definedName>
    <definedName name="_xlnm.Print_Area" localSheetId="4">BIEU7!$A$1:$O$36</definedName>
    <definedName name="_xlnm.Print_Area" localSheetId="5">BIEU8!$A$1:$O$61</definedName>
    <definedName name="_xlnm.Print_Area" localSheetId="6">BIEU9!$A$1:$O$58</definedName>
    <definedName name="_xlnm.Print_Titles" localSheetId="3">BIEU6!$4:$5</definedName>
    <definedName name="_xlnm.Print_Titles" localSheetId="5">BIEU8!$4:$6</definedName>
    <definedName name="_xlnm.Print_Titles">#N/A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52" l="1"/>
  <c r="F3" i="52" l="1"/>
  <c r="C15" i="52"/>
  <c r="F15" i="52" s="1"/>
  <c r="C14" i="52"/>
  <c r="F14" i="52" s="1"/>
  <c r="C12" i="52"/>
  <c r="F12" i="52" s="1"/>
  <c r="C11" i="52"/>
  <c r="C9" i="52"/>
  <c r="C8" i="52"/>
  <c r="C7" i="52"/>
  <c r="F7" i="52" s="1"/>
  <c r="C5" i="52"/>
  <c r="F5" i="52" s="1"/>
  <c r="C4" i="52"/>
  <c r="E8" i="51"/>
  <c r="E9" i="51"/>
  <c r="E10" i="51"/>
  <c r="E11" i="51"/>
  <c r="E12" i="51"/>
  <c r="E13" i="51"/>
  <c r="E14" i="51"/>
  <c r="E15" i="51"/>
  <c r="E16" i="51"/>
  <c r="E17" i="51"/>
  <c r="E18" i="51"/>
  <c r="E19" i="51"/>
  <c r="E20" i="51"/>
  <c r="E21" i="51"/>
  <c r="E22" i="51"/>
  <c r="E23" i="51"/>
  <c r="E24" i="51"/>
  <c r="E25" i="51"/>
  <c r="E26" i="51"/>
  <c r="F26" i="51" s="1"/>
  <c r="E27" i="51"/>
  <c r="F27" i="51" s="1"/>
  <c r="E28" i="51"/>
  <c r="E29" i="51"/>
  <c r="E30" i="51"/>
  <c r="E31" i="51"/>
  <c r="E32" i="51"/>
  <c r="F32" i="51" s="1"/>
  <c r="E33" i="51"/>
  <c r="E34" i="51"/>
  <c r="E35" i="51"/>
  <c r="E36" i="51"/>
  <c r="E37" i="51"/>
  <c r="E38" i="51"/>
  <c r="E39" i="51"/>
  <c r="E40" i="51"/>
  <c r="F40" i="51" s="1"/>
  <c r="E41" i="51"/>
  <c r="E42" i="51"/>
  <c r="E43" i="51"/>
  <c r="F43" i="51" s="1"/>
  <c r="E44" i="51"/>
  <c r="E45" i="51"/>
  <c r="E46" i="51"/>
  <c r="E47" i="51"/>
  <c r="E48" i="51"/>
  <c r="F48" i="51" s="1"/>
  <c r="E49" i="51"/>
  <c r="E50" i="51"/>
  <c r="E51" i="51"/>
  <c r="E52" i="51"/>
  <c r="E53" i="51"/>
  <c r="E54" i="51"/>
  <c r="E55" i="51"/>
  <c r="E56" i="51"/>
  <c r="E57" i="51"/>
  <c r="E58" i="51"/>
  <c r="E59" i="51"/>
  <c r="F59" i="51" s="1"/>
  <c r="E60" i="51"/>
  <c r="E7" i="51"/>
  <c r="D8" i="51"/>
  <c r="D9" i="51"/>
  <c r="D10" i="51"/>
  <c r="D11" i="51"/>
  <c r="D12" i="51"/>
  <c r="D13" i="51"/>
  <c r="D14" i="51"/>
  <c r="D15" i="51"/>
  <c r="D16" i="51"/>
  <c r="D17" i="51"/>
  <c r="D18" i="51"/>
  <c r="D19" i="51"/>
  <c r="D20" i="51"/>
  <c r="D21" i="51"/>
  <c r="D22" i="51"/>
  <c r="D23" i="51"/>
  <c r="D24" i="51"/>
  <c r="D25" i="51"/>
  <c r="D26" i="51"/>
  <c r="D27" i="51"/>
  <c r="D28" i="51"/>
  <c r="D29" i="51"/>
  <c r="D30" i="51"/>
  <c r="D31" i="51"/>
  <c r="D32" i="51"/>
  <c r="D33" i="51"/>
  <c r="D34" i="51"/>
  <c r="D35" i="51"/>
  <c r="D36" i="51"/>
  <c r="D37" i="51"/>
  <c r="D38" i="51"/>
  <c r="D39" i="51"/>
  <c r="D40" i="51"/>
  <c r="D41" i="51"/>
  <c r="D42" i="51"/>
  <c r="D43" i="51"/>
  <c r="D44" i="51"/>
  <c r="D45" i="51"/>
  <c r="D46" i="51"/>
  <c r="D47" i="51"/>
  <c r="D48" i="51"/>
  <c r="D49" i="51"/>
  <c r="D50" i="51"/>
  <c r="D51" i="51"/>
  <c r="D52" i="51"/>
  <c r="D53" i="51"/>
  <c r="D54" i="51"/>
  <c r="D55" i="51"/>
  <c r="D56" i="51"/>
  <c r="D57" i="51"/>
  <c r="F57" i="51" s="1"/>
  <c r="D58" i="51"/>
  <c r="D59" i="51"/>
  <c r="D60" i="51"/>
  <c r="D7" i="51"/>
  <c r="F27" i="52"/>
  <c r="F26" i="52"/>
  <c r="F25" i="52"/>
  <c r="D24" i="52"/>
  <c r="F24" i="52" s="1"/>
  <c r="F23" i="52"/>
  <c r="F22" i="52"/>
  <c r="C10" i="52"/>
  <c r="F8" i="52"/>
  <c r="C6" i="52"/>
  <c r="F6" i="52" s="1"/>
  <c r="F4" i="52"/>
  <c r="C60" i="51"/>
  <c r="B60" i="51"/>
  <c r="A60" i="51"/>
  <c r="C59" i="51"/>
  <c r="B59" i="51"/>
  <c r="A59" i="51"/>
  <c r="F58" i="51"/>
  <c r="C58" i="51"/>
  <c r="B58" i="51"/>
  <c r="A58" i="51"/>
  <c r="C57" i="51"/>
  <c r="B57" i="51"/>
  <c r="A57" i="51"/>
  <c r="F56" i="51"/>
  <c r="C56" i="51"/>
  <c r="B56" i="51"/>
  <c r="A56" i="51"/>
  <c r="C55" i="51"/>
  <c r="B55" i="51"/>
  <c r="A55" i="51"/>
  <c r="C54" i="51"/>
  <c r="B54" i="51"/>
  <c r="A54" i="51"/>
  <c r="C53" i="51"/>
  <c r="B53" i="51"/>
  <c r="A53" i="51"/>
  <c r="C52" i="51"/>
  <c r="B52" i="51"/>
  <c r="A52" i="51"/>
  <c r="F51" i="51"/>
  <c r="C51" i="51"/>
  <c r="B51" i="51"/>
  <c r="A51" i="51"/>
  <c r="C50" i="51"/>
  <c r="B50" i="51"/>
  <c r="A50" i="51"/>
  <c r="C49" i="51"/>
  <c r="B49" i="51"/>
  <c r="A49" i="51"/>
  <c r="C48" i="51"/>
  <c r="B48" i="51"/>
  <c r="A48" i="51"/>
  <c r="C47" i="51"/>
  <c r="B47" i="51"/>
  <c r="A47" i="51"/>
  <c r="C46" i="51"/>
  <c r="B46" i="51"/>
  <c r="A46" i="51"/>
  <c r="C45" i="51"/>
  <c r="B45" i="51"/>
  <c r="A45" i="51"/>
  <c r="C44" i="51"/>
  <c r="B44" i="51"/>
  <c r="A44" i="51"/>
  <c r="C43" i="51"/>
  <c r="B43" i="51"/>
  <c r="A43" i="51"/>
  <c r="C42" i="51"/>
  <c r="B42" i="51"/>
  <c r="A42" i="51"/>
  <c r="C41" i="51"/>
  <c r="B41" i="51"/>
  <c r="A41" i="51"/>
  <c r="C40" i="51"/>
  <c r="B40" i="51"/>
  <c r="A40" i="51"/>
  <c r="C39" i="51"/>
  <c r="B39" i="51"/>
  <c r="A39" i="51"/>
  <c r="C38" i="51"/>
  <c r="B38" i="51"/>
  <c r="A38" i="51"/>
  <c r="C37" i="51"/>
  <c r="B37" i="51"/>
  <c r="A37" i="51"/>
  <c r="F36" i="51"/>
  <c r="C36" i="51"/>
  <c r="B36" i="51"/>
  <c r="A36" i="51"/>
  <c r="F35" i="51"/>
  <c r="C35" i="51"/>
  <c r="B35" i="51"/>
  <c r="A35" i="51"/>
  <c r="C34" i="51"/>
  <c r="B34" i="51"/>
  <c r="A34" i="51"/>
  <c r="C33" i="51"/>
  <c r="B33" i="51"/>
  <c r="A33" i="51"/>
  <c r="C32" i="51"/>
  <c r="B32" i="51"/>
  <c r="A32" i="51"/>
  <c r="C31" i="51"/>
  <c r="B31" i="51"/>
  <c r="A31" i="51"/>
  <c r="C30" i="51"/>
  <c r="B30" i="51"/>
  <c r="A30" i="51"/>
  <c r="C29" i="51"/>
  <c r="B29" i="51"/>
  <c r="A29" i="51"/>
  <c r="C28" i="51"/>
  <c r="B28" i="51"/>
  <c r="A28" i="51"/>
  <c r="C27" i="51"/>
  <c r="B27" i="51"/>
  <c r="A27" i="51"/>
  <c r="C26" i="51"/>
  <c r="B26" i="51"/>
  <c r="A26" i="51"/>
  <c r="C25" i="51"/>
  <c r="B25" i="51"/>
  <c r="A25" i="51"/>
  <c r="C24" i="51"/>
  <c r="B24" i="51"/>
  <c r="A24" i="51"/>
  <c r="C23" i="51"/>
  <c r="B23" i="51"/>
  <c r="A23" i="51"/>
  <c r="C22" i="51"/>
  <c r="B22" i="51"/>
  <c r="A22" i="51"/>
  <c r="C21" i="51"/>
  <c r="B21" i="51"/>
  <c r="A21" i="51"/>
  <c r="C20" i="51"/>
  <c r="B20" i="51"/>
  <c r="A20" i="51"/>
  <c r="C19" i="51"/>
  <c r="B19" i="51"/>
  <c r="A19" i="51"/>
  <c r="F18" i="51"/>
  <c r="C18" i="51"/>
  <c r="B18" i="51"/>
  <c r="C17" i="51"/>
  <c r="B17" i="51"/>
  <c r="A17" i="51"/>
  <c r="C16" i="51"/>
  <c r="B16" i="51"/>
  <c r="A16" i="51"/>
  <c r="C15" i="51"/>
  <c r="B15" i="51"/>
  <c r="A15" i="51"/>
  <c r="C14" i="51"/>
  <c r="B14" i="51"/>
  <c r="A14" i="51"/>
  <c r="C13" i="51"/>
  <c r="B13" i="51"/>
  <c r="A13" i="51"/>
  <c r="C12" i="51"/>
  <c r="B12" i="51"/>
  <c r="C11" i="51"/>
  <c r="B11" i="51"/>
  <c r="C10" i="51"/>
  <c r="B10" i="51"/>
  <c r="C9" i="51"/>
  <c r="B9" i="51"/>
  <c r="A9" i="51"/>
  <c r="C8" i="51"/>
  <c r="B8" i="51"/>
  <c r="A8" i="51"/>
  <c r="C7" i="51"/>
  <c r="B7" i="51"/>
  <c r="F21" i="52" l="1"/>
  <c r="F11" i="52"/>
  <c r="G52" i="51"/>
  <c r="G8" i="51"/>
  <c r="G19" i="51"/>
  <c r="G27" i="51"/>
  <c r="G35" i="51"/>
  <c r="G12" i="51"/>
  <c r="G57" i="51"/>
  <c r="F33" i="51"/>
  <c r="F49" i="51"/>
  <c r="F28" i="51"/>
  <c r="F13" i="51"/>
  <c r="F15" i="51"/>
  <c r="F44" i="51"/>
  <c r="F52" i="51"/>
  <c r="F9" i="52"/>
  <c r="C13" i="52"/>
  <c r="F13" i="52" s="1"/>
  <c r="F10" i="52"/>
  <c r="G7" i="51"/>
  <c r="G11" i="51"/>
  <c r="G15" i="51"/>
  <c r="G26" i="51"/>
  <c r="G33" i="51"/>
  <c r="G45" i="51"/>
  <c r="G9" i="51"/>
  <c r="G14" i="51"/>
  <c r="F17" i="51"/>
  <c r="G23" i="51"/>
  <c r="F29" i="51"/>
  <c r="G39" i="51"/>
  <c r="G42" i="51"/>
  <c r="G54" i="51"/>
  <c r="G21" i="51"/>
  <c r="F14" i="51"/>
  <c r="G17" i="51"/>
  <c r="G20" i="51"/>
  <c r="G29" i="51"/>
  <c r="G47" i="51"/>
  <c r="G60" i="51"/>
  <c r="F19" i="51"/>
  <c r="G25" i="51"/>
  <c r="G50" i="51"/>
  <c r="G13" i="51"/>
  <c r="G22" i="51"/>
  <c r="G31" i="51"/>
  <c r="G38" i="51"/>
  <c r="G41" i="51"/>
  <c r="F50" i="51"/>
  <c r="G53" i="51"/>
  <c r="F9" i="51"/>
  <c r="G30" i="51"/>
  <c r="F12" i="51"/>
  <c r="G16" i="51"/>
  <c r="F24" i="51"/>
  <c r="G34" i="51"/>
  <c r="G46" i="51"/>
  <c r="G10" i="51"/>
  <c r="G18" i="51"/>
  <c r="F34" i="51"/>
  <c r="F37" i="51"/>
  <c r="G49" i="51"/>
  <c r="G55" i="51"/>
  <c r="F7" i="51"/>
  <c r="F8" i="51"/>
  <c r="F42" i="51"/>
  <c r="G43" i="51"/>
  <c r="G51" i="51"/>
  <c r="G59" i="51"/>
  <c r="F11" i="51"/>
  <c r="F25" i="51"/>
  <c r="F41" i="51"/>
  <c r="G58" i="51"/>
  <c r="F10" i="51"/>
  <c r="F16" i="51"/>
  <c r="F23" i="51"/>
  <c r="G24" i="51"/>
  <c r="F31" i="51"/>
  <c r="G32" i="51"/>
  <c r="F39" i="51"/>
  <c r="G40" i="51"/>
  <c r="F47" i="51"/>
  <c r="G48" i="51"/>
  <c r="F55" i="51"/>
  <c r="G56" i="51"/>
  <c r="F22" i="51"/>
  <c r="F30" i="51"/>
  <c r="F38" i="51"/>
  <c r="F46" i="51"/>
  <c r="F54" i="51"/>
  <c r="F21" i="51"/>
  <c r="F45" i="51"/>
  <c r="F53" i="51"/>
  <c r="F20" i="51"/>
  <c r="G37" i="51"/>
  <c r="F60" i="51"/>
  <c r="G28" i="51"/>
  <c r="G36" i="51"/>
  <c r="G44" i="51"/>
  <c r="F16" i="52" l="1"/>
  <c r="L22" i="37" l="1"/>
  <c r="L23" i="37"/>
  <c r="L24" i="37"/>
  <c r="L25" i="37"/>
  <c r="L26" i="37"/>
  <c r="L27" i="37"/>
  <c r="L28" i="37"/>
  <c r="L29" i="37"/>
  <c r="L30" i="37"/>
  <c r="L31" i="37"/>
  <c r="L32" i="37"/>
  <c r="L33" i="37"/>
  <c r="L34" i="37"/>
  <c r="L35" i="37"/>
  <c r="L36" i="37"/>
  <c r="L37" i="37"/>
  <c r="L38" i="37"/>
  <c r="L39" i="37"/>
  <c r="L40" i="37"/>
  <c r="L41" i="37"/>
  <c r="L42" i="37"/>
  <c r="L43" i="37"/>
  <c r="L44" i="37"/>
  <c r="L45" i="37"/>
  <c r="L46" i="37"/>
  <c r="L47" i="37"/>
  <c r="L48" i="37"/>
  <c r="L49" i="37"/>
  <c r="L50" i="37"/>
  <c r="L51" i="37"/>
  <c r="L52" i="37"/>
  <c r="L53" i="37"/>
  <c r="L54" i="37"/>
  <c r="L55" i="37"/>
  <c r="L56" i="37"/>
  <c r="L57" i="37"/>
  <c r="L58" i="37"/>
  <c r="L59" i="37"/>
  <c r="L21" i="37"/>
  <c r="L8" i="37"/>
  <c r="L9" i="37"/>
  <c r="L10" i="37"/>
  <c r="L11" i="37"/>
  <c r="L12" i="37"/>
  <c r="L13" i="37"/>
  <c r="L14" i="37"/>
  <c r="L15" i="37"/>
  <c r="L16" i="37"/>
  <c r="L17" i="37"/>
  <c r="L18" i="37"/>
  <c r="L19" i="37"/>
  <c r="L20" i="37"/>
  <c r="L7" i="37"/>
  <c r="D37" i="38" l="1"/>
</calcChain>
</file>

<file path=xl/sharedStrings.xml><?xml version="1.0" encoding="utf-8"?>
<sst xmlns="http://schemas.openxmlformats.org/spreadsheetml/2006/main" count="1486" uniqueCount="350">
  <si>
    <t>Biểu 01/CH</t>
  </si>
  <si>
    <t>Đơn vị tính: ha</t>
  </si>
  <si>
    <t>STT</t>
  </si>
  <si>
    <t>Chỉ tiêu sử dụng đất</t>
  </si>
  <si>
    <t>Mã</t>
  </si>
  <si>
    <t>Đất nông nghiệp</t>
  </si>
  <si>
    <t>NNP</t>
  </si>
  <si>
    <t>1.1</t>
  </si>
  <si>
    <t>Đất trồng lúa</t>
  </si>
  <si>
    <t>LUA</t>
  </si>
  <si>
    <t>Trong đó: Đất chuyên trồng lúa nước</t>
  </si>
  <si>
    <t>LUC</t>
  </si>
  <si>
    <t>1.2</t>
  </si>
  <si>
    <t>Đất trồng cây hàng năm khác</t>
  </si>
  <si>
    <t>HNK</t>
  </si>
  <si>
    <t>1.3</t>
  </si>
  <si>
    <t>Đất trồng cây lâu năm</t>
  </si>
  <si>
    <t>CLN</t>
  </si>
  <si>
    <t>1.4</t>
  </si>
  <si>
    <t>1.5</t>
  </si>
  <si>
    <t>Đất nuôi trồng thủy sản</t>
  </si>
  <si>
    <t>NTS</t>
  </si>
  <si>
    <t>Đất nông nghiệp khác</t>
  </si>
  <si>
    <t>NKH</t>
  </si>
  <si>
    <t>Đất phi nông nghiệp</t>
  </si>
  <si>
    <t>PNN</t>
  </si>
  <si>
    <t>2.1</t>
  </si>
  <si>
    <t>Đất quốc phòng</t>
  </si>
  <si>
    <t>CQP</t>
  </si>
  <si>
    <t>2.2</t>
  </si>
  <si>
    <t>Đất an ninh</t>
  </si>
  <si>
    <t>CAN</t>
  </si>
  <si>
    <t>2.3</t>
  </si>
  <si>
    <t>Đất khu công nghiệp</t>
  </si>
  <si>
    <t>SKK</t>
  </si>
  <si>
    <t>Đất cụm công nghiệp</t>
  </si>
  <si>
    <t>SKN</t>
  </si>
  <si>
    <t>2.5</t>
  </si>
  <si>
    <t>Đất thương mại dịch vụ</t>
  </si>
  <si>
    <t>TMD</t>
  </si>
  <si>
    <t>2.6</t>
  </si>
  <si>
    <t>Đất cơ sở sản xuất phi nông nghiệp</t>
  </si>
  <si>
    <t>SKC</t>
  </si>
  <si>
    <t>2.7</t>
  </si>
  <si>
    <t>DHT</t>
  </si>
  <si>
    <t>DGT</t>
  </si>
  <si>
    <t>DTL</t>
  </si>
  <si>
    <t>DNL</t>
  </si>
  <si>
    <t>DBV</t>
  </si>
  <si>
    <t>DVH</t>
  </si>
  <si>
    <t>DYT</t>
  </si>
  <si>
    <t>DGD</t>
  </si>
  <si>
    <t>DTT</t>
  </si>
  <si>
    <t>DCH</t>
  </si>
  <si>
    <t>2.10</t>
  </si>
  <si>
    <t>Đất bãi thải, xử lý chất thải</t>
  </si>
  <si>
    <t>DRA</t>
  </si>
  <si>
    <t>2.9</t>
  </si>
  <si>
    <t>Đất ở tại nông thôn</t>
  </si>
  <si>
    <t>ONT</t>
  </si>
  <si>
    <t>Đất ở tại đô thị</t>
  </si>
  <si>
    <t>ODT</t>
  </si>
  <si>
    <t>Đất xây dựng trụ sở cơ quan</t>
  </si>
  <si>
    <t>TSC</t>
  </si>
  <si>
    <t>2.12</t>
  </si>
  <si>
    <t>Đất xây dựng trụ sở của tổ chức sự nghiệp</t>
  </si>
  <si>
    <t>DTS</t>
  </si>
  <si>
    <t>2.17</t>
  </si>
  <si>
    <t>2.13</t>
  </si>
  <si>
    <t>Đất cơ sở tôn giáo</t>
  </si>
  <si>
    <t>TON</t>
  </si>
  <si>
    <t>2.14</t>
  </si>
  <si>
    <t>Đất làm nghĩa trang, nghĩa địa, nhà tang lễ, nhà hỏa táng</t>
  </si>
  <si>
    <t>NTD</t>
  </si>
  <si>
    <t>2.15</t>
  </si>
  <si>
    <t>Đất sản xuất vật liệu xây dựng, làm đồ gốm</t>
  </si>
  <si>
    <t>SKX</t>
  </si>
  <si>
    <t>2.16</t>
  </si>
  <si>
    <t>Đất sinh hoạt cộng đồng</t>
  </si>
  <si>
    <t>DSH</t>
  </si>
  <si>
    <t>Đất khu vui chơi, giải trí công cộng</t>
  </si>
  <si>
    <t>DKV</t>
  </si>
  <si>
    <t>Đất cơ sở tín ngưỡng</t>
  </si>
  <si>
    <t>TIN</t>
  </si>
  <si>
    <t>2.18</t>
  </si>
  <si>
    <t>SON</t>
  </si>
  <si>
    <t>2.19</t>
  </si>
  <si>
    <t>MNC</t>
  </si>
  <si>
    <t>2.20</t>
  </si>
  <si>
    <t>Đất phi nông nghiệp khác</t>
  </si>
  <si>
    <t>PNK</t>
  </si>
  <si>
    <t>Đất chưa sử dụng</t>
  </si>
  <si>
    <t>CSD</t>
  </si>
  <si>
    <t>KCN</t>
  </si>
  <si>
    <t>KKT</t>
  </si>
  <si>
    <t>KDT</t>
  </si>
  <si>
    <t>2.21</t>
  </si>
  <si>
    <t>NKH/PNN</t>
  </si>
  <si>
    <t>NTS/PNN</t>
  </si>
  <si>
    <t>CLN/PNN</t>
  </si>
  <si>
    <t>HNK/PNN</t>
  </si>
  <si>
    <t>LUC/PNN</t>
  </si>
  <si>
    <t>NNP/PNN</t>
  </si>
  <si>
    <t>Đất nông nghiệp chuyển sang phi nông nghiệp</t>
  </si>
  <si>
    <t>Phân theo đơn vị hành chính</t>
  </si>
  <si>
    <t>Biểu 07/CH</t>
  </si>
  <si>
    <t>Biểu 08/CH</t>
  </si>
  <si>
    <t xml:space="preserve">Đơn vị tính: ha </t>
  </si>
  <si>
    <t>Đất có mặt nước chuyên dùng</t>
  </si>
  <si>
    <t>Đất rừng phòng hộ</t>
  </si>
  <si>
    <t>RPH</t>
  </si>
  <si>
    <t>Đất rừng đặc dụng</t>
  </si>
  <si>
    <t>RDD</t>
  </si>
  <si>
    <t>1.6</t>
  </si>
  <si>
    <t>Đất rừng sản xuất</t>
  </si>
  <si>
    <t>RSX</t>
  </si>
  <si>
    <t>Đất làm muối</t>
  </si>
  <si>
    <t>LMU</t>
  </si>
  <si>
    <t>Đất sử dụng cho hoạt động khoáng sản</t>
  </si>
  <si>
    <t>SKS</t>
  </si>
  <si>
    <t>Đất có di tích lịch sử - văn hóa</t>
  </si>
  <si>
    <t>DDT</t>
  </si>
  <si>
    <t>Đất danh lam thắng cảnh</t>
  </si>
  <si>
    <t>DDL</t>
  </si>
  <si>
    <t>Đất xây dựng cơ sở ngoại giao</t>
  </si>
  <si>
    <t>DNG</t>
  </si>
  <si>
    <t>Diện tích (ha)</t>
  </si>
  <si>
    <t>Biểu 06/CH</t>
  </si>
  <si>
    <t>Biểu 02/CH</t>
  </si>
  <si>
    <t>RPH/PNN</t>
  </si>
  <si>
    <t>RDD/PNN</t>
  </si>
  <si>
    <t>RSX/PNN</t>
  </si>
  <si>
    <t>LMU/PNN</t>
  </si>
  <si>
    <t>Chuyển đổi cơ cấu sử dụng đất trong nội bộ đất nông nghiệp</t>
  </si>
  <si>
    <t>Đất trồng lúa chuyển sang đất trồng cây lâu năm</t>
  </si>
  <si>
    <t>LUA/CLN</t>
  </si>
  <si>
    <t>Đất trồng lúa chuyển sang đất trồng rừng</t>
  </si>
  <si>
    <t>LUA/LNP</t>
  </si>
  <si>
    <t>Đất trồng lúa chuyển sang đất nuôi trồng thủy sản</t>
  </si>
  <si>
    <t>LUA/NTS</t>
  </si>
  <si>
    <t>Đất trồng lúa chuyển sang đất làm muối</t>
  </si>
  <si>
    <t>LUA/LMU</t>
  </si>
  <si>
    <t>Đất trồng cây hàng năm khác chuyển sang đất nuôi trồng thủy sản</t>
  </si>
  <si>
    <t>HNK/NTS</t>
  </si>
  <si>
    <t>Đất trồng cây hàng năm khác chuyển sang đất làm muối</t>
  </si>
  <si>
    <t>HNK/LMU</t>
  </si>
  <si>
    <t>RPH/NKR(a)</t>
  </si>
  <si>
    <t>RDD/NKR(a)</t>
  </si>
  <si>
    <t>RSX/NKR(a)</t>
  </si>
  <si>
    <t>PKO/OCT</t>
  </si>
  <si>
    <t>Đất thương mại, dịch vụ</t>
  </si>
  <si>
    <t>Đất phát triển hạ tầng cấp quốc gia, cấp tỉnh, cấp huyện, cấp xã</t>
  </si>
  <si>
    <t>Đất sông, ngòi, kênh, rạch, suối</t>
  </si>
  <si>
    <t>DXH</t>
  </si>
  <si>
    <t>Biểu 13/CH</t>
  </si>
  <si>
    <t>Cộng tăng</t>
  </si>
  <si>
    <t>Xã Đăk Hring</t>
  </si>
  <si>
    <t>Xã Đăk La</t>
  </si>
  <si>
    <t>Xã Đăk Long</t>
  </si>
  <si>
    <t>Xã Đăk Mar</t>
  </si>
  <si>
    <t>Xã Đăk Ngọk</t>
  </si>
  <si>
    <t>Xã Đăk Pxi</t>
  </si>
  <si>
    <t>Xã Đăk Ui</t>
  </si>
  <si>
    <t>Xã Hà Mòn</t>
  </si>
  <si>
    <t>Xã Ngọk Réo</t>
  </si>
  <si>
    <t>Xã Ngọk Wang</t>
  </si>
  <si>
    <t>Đất giao thông</t>
  </si>
  <si>
    <t>Đất công trình năng lượng</t>
  </si>
  <si>
    <t>Đất chợ</t>
  </si>
  <si>
    <t>Đất có di tích lịch sử văn hóa</t>
  </si>
  <si>
    <t>Đất xây dựng trụ của tổ chức sự nghiệp</t>
  </si>
  <si>
    <t>Khu chức năng</t>
  </si>
  <si>
    <t>Đất khu công nghệ cao</t>
  </si>
  <si>
    <t>Đất khu kinh tế</t>
  </si>
  <si>
    <t>Đất đô thị</t>
  </si>
  <si>
    <t>Khu sản xuất nông nghiệp (khu vực chuyên trồng lúa nước, khu vực chuyên trồng cây công nghiệp lâu năm)</t>
  </si>
  <si>
    <t>KNN</t>
  </si>
  <si>
    <t>Khu lâm nghiệp (khu vực rừng phòng hộ, rừng đặc dụng, rừng sản xuất)</t>
  </si>
  <si>
    <t>KLN</t>
  </si>
  <si>
    <t>Khu du lịch</t>
  </si>
  <si>
    <t>KDL</t>
  </si>
  <si>
    <t>KBT</t>
  </si>
  <si>
    <t>Khu phát triển công nghiệp (khu công nghiệp, cụm công nghiệp)</t>
  </si>
  <si>
    <t>KPC</t>
  </si>
  <si>
    <t>Khu đô thị (trong đó có khu đô thị mới)</t>
  </si>
  <si>
    <t>DTC</t>
  </si>
  <si>
    <t>KTM</t>
  </si>
  <si>
    <t>Khu đô thị - thương mại - dịch vụ</t>
  </si>
  <si>
    <t>KDV</t>
  </si>
  <si>
    <t>DNT</t>
  </si>
  <si>
    <t>Biểu 11/CH</t>
  </si>
  <si>
    <t>Loại đất</t>
  </si>
  <si>
    <r>
      <t>Khu sản xuất nông nghiệp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(khu vực chuyên trồng lúa nước, khu vực chuyên trồng cây công nghiệp lâu năm)</t>
    </r>
  </si>
  <si>
    <r>
      <t>Khu bảo tồn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thiên nhiên và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đa dạng sinh học</t>
    </r>
  </si>
  <si>
    <r>
      <t>Khu thương mại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- dịch vụ</t>
    </r>
  </si>
  <si>
    <r>
      <t>Khu dân cư nông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thôn</t>
    </r>
  </si>
  <si>
    <t>Khu ở, làng nghề, sản xuất phi nông nghiệp nông thôn</t>
  </si>
  <si>
    <t>Cơ cấu (%)</t>
  </si>
  <si>
    <t>Trong đó:</t>
  </si>
  <si>
    <r>
      <t>Trong đó: đất có rừng sản xuất là rừng tự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nhiên</t>
    </r>
  </si>
  <si>
    <t>RSN</t>
  </si>
  <si>
    <t>1.7</t>
  </si>
  <si>
    <t>1.8</t>
  </si>
  <si>
    <t>1.9</t>
  </si>
  <si>
    <t>2.4</t>
  </si>
  <si>
    <t>2.8</t>
  </si>
  <si>
    <t>-</t>
  </si>
  <si>
    <t>Đất thủy lợi</t>
  </si>
  <si>
    <t>Đất xây dựng cơ sở văn hóa</t>
  </si>
  <si>
    <t>Đất xây dựng cơ sở y tế</t>
  </si>
  <si>
    <t>Đất xây dựng cơ sở giáo dục và đào tạo</t>
  </si>
  <si>
    <t>Đất xây dựng cơ sở thể dục thể thao</t>
  </si>
  <si>
    <t>Đất công trình bưu chính, viễn thông</t>
  </si>
  <si>
    <t>Đất xây dựng kho dự trữ quốc gia</t>
  </si>
  <si>
    <t>DKG</t>
  </si>
  <si>
    <t>Đất làm nghĩa trang, nhà tang lễ, nhà hỏa táng</t>
  </si>
  <si>
    <t>Đất xây dựng cơ sở khoa học công nghệ</t>
  </si>
  <si>
    <t>DKH</t>
  </si>
  <si>
    <t>Đất xây dựng cơ sở dịch vụ xã hội</t>
  </si>
  <si>
    <t>2.11</t>
  </si>
  <si>
    <t>Đất tín ngưỡng</t>
  </si>
  <si>
    <t>KẾ HOẠCH ĐƯA ĐẤT CHƯA SỬ DỤNG VÀO SỬ DỤNG HUYỆN ĐẮK-HÀ TỈNH KON TUM NĂM 2022</t>
  </si>
  <si>
    <t>Thị trấn Đăk Hà</t>
  </si>
  <si>
    <t>(1)</t>
  </si>
  <si>
    <t>(2)</t>
  </si>
  <si>
    <t>(5)</t>
  </si>
  <si>
    <t>(6)</t>
  </si>
  <si>
    <t>(7)</t>
  </si>
  <si>
    <t>(8)</t>
  </si>
  <si>
    <t>(9)</t>
  </si>
  <si>
    <t>(10)</t>
  </si>
  <si>
    <t>(11)</t>
  </si>
  <si>
    <t>Tổng 
diện tích</t>
  </si>
  <si>
    <t>(4)=(5)+(…)</t>
  </si>
  <si>
    <t>Tổng diện tích tự nhiên</t>
  </si>
  <si>
    <t>Đất trồng lúa nước còn lại</t>
  </si>
  <si>
    <t>LUK</t>
  </si>
  <si>
    <t>Đất trồng lúa nương</t>
  </si>
  <si>
    <t>LUN</t>
  </si>
  <si>
    <t>Trong  đó:  đất  có  rừng  sản  xuất  là  rừng  tự nhiên</t>
  </si>
  <si>
    <t xml:space="preserve"> Đất giao thông</t>
  </si>
  <si>
    <t xml:space="preserve"> Đất thuỷ lợi</t>
  </si>
  <si>
    <t xml:space="preserve"> Đất cơ sở văn hóa</t>
  </si>
  <si>
    <t xml:space="preserve"> Đất cơ sở y tế</t>
  </si>
  <si>
    <t xml:space="preserve"> Đất cơ sở giáo dục - đào tạo</t>
  </si>
  <si>
    <t xml:space="preserve"> Đất cơ sở thể dục - thể thao</t>
  </si>
  <si>
    <t xml:space="preserve"> Đất công trình năng lượng</t>
  </si>
  <si>
    <t xml:space="preserve"> Đất công trình bưu chính VT</t>
  </si>
  <si>
    <t xml:space="preserve"> Đất cơ sở nghiên cứu khoa học</t>
  </si>
  <si>
    <t xml:space="preserve"> Đất cơ sở dịch vụ về xã hội</t>
  </si>
  <si>
    <t xml:space="preserve"> Đất chợ</t>
  </si>
  <si>
    <t xml:space="preserve">Đất danh lam thắng cảnh </t>
  </si>
  <si>
    <t>Đất bằng chưa sử dụng</t>
  </si>
  <si>
    <t>BCS</t>
  </si>
  <si>
    <t>Đất đồi núi chưa sử dụng</t>
  </si>
  <si>
    <t>DCS</t>
  </si>
  <si>
    <t>Núi đá không có rừng cây</t>
  </si>
  <si>
    <t>NCS</t>
  </si>
  <si>
    <t>(3)</t>
  </si>
  <si>
    <t>(12)</t>
  </si>
  <si>
    <t>(13)</t>
  </si>
  <si>
    <t>(14)</t>
  </si>
  <si>
    <t>(15)</t>
  </si>
  <si>
    <t>HIỆN TRẠNG SỬ DỤNG ĐẤT HUYỆN ĐẮK HÀ-TỈNH KON TUM NĂM 2022 (TÍNH ĐẾN NGÀY 30/10/2022)</t>
  </si>
  <si>
    <t>Kế hoạch được duyệt (ha)</t>
  </si>
  <si>
    <t>Kết quả thực hiện</t>
  </si>
  <si>
    <t>Năm 2022</t>
  </si>
  <si>
    <t>Tăng (+)
giảm (-)</t>
  </si>
  <si>
    <t>Tỷ lệ
(%)</t>
  </si>
  <si>
    <t>KẾ HOẠCH SỬ DỤNG ĐẤT HUYỆN ĐẮK HÀ-TỈNH KON TUM NĂM 2023</t>
  </si>
  <si>
    <t>KẾT QUẢ THỰC HIỆN CHỈ TIÊU CHUYỂN MỤC ĐÍCH SỬ DỤNG ĐẤT NĂM 2022 HUYỆN ĐẮK HÀ</t>
  </si>
  <si>
    <t>Cơ cấu</t>
  </si>
  <si>
    <t>xã Đăk Pxi</t>
  </si>
  <si>
    <t xml:space="preserve">II </t>
  </si>
  <si>
    <t xml:space="preserve">Đất khu công nghệ cao </t>
  </si>
  <si>
    <t xml:space="preserve">Đất khu kinh tế </t>
  </si>
  <si>
    <t xml:space="preserve">Đất đô thị </t>
  </si>
  <si>
    <t xml:space="preserve">Khu lâm nghiệp (khu vực rừng phòng hộ, rừng đặc dụng, rừng sản xuất) </t>
  </si>
  <si>
    <t xml:space="preserve">Khu du lịch </t>
  </si>
  <si>
    <t xml:space="preserve">Khu bảo tồn thiên nhiên và đa dạng sinh học </t>
  </si>
  <si>
    <t xml:space="preserve">Khu phát triển công nghiệp (khu công nghiệp, cụm công nghiệp) </t>
  </si>
  <si>
    <t xml:space="preserve">Khu đô thị (trong đó có khu đô thị mới) </t>
  </si>
  <si>
    <t xml:space="preserve">Khu thương mại - dịch vụ </t>
  </si>
  <si>
    <t xml:space="preserve">Khu đô thị - thương mại - dịch vụ </t>
  </si>
  <si>
    <t xml:space="preserve">Khu dân cư nông thôn </t>
  </si>
  <si>
    <t xml:space="preserve">Khu ở, làng nghề, sản xuất phi nông nghiệp nông thôn </t>
  </si>
  <si>
    <t>KO</t>
  </si>
  <si>
    <t>DIỆN TÍCH, CƠ CẤU SỬ DỤNG ĐẤT CÁC KHU CHỨC NĂNG HUYỆN ĐẮK HÀ-TỈNH KON TUM NĂM 2023</t>
  </si>
  <si>
    <t>Diện tích phân theo đơn vị hành chính</t>
  </si>
  <si>
    <t>(4)=(5)+..</t>
  </si>
  <si>
    <t>LUA/PNN</t>
  </si>
  <si>
    <t>Trong đó: Đất rừng sản xuất là rừng tự nhiên</t>
  </si>
  <si>
    <t>RSN/PNN</t>
  </si>
  <si>
    <t>Đất rừng phòng hộ chuyển sang đất nông nghiệp khác không phải là rừng</t>
  </si>
  <si>
    <t>Đất rừng đặc dụng chuyển sang đất nông nghiệp khác không phải là rừng</t>
  </si>
  <si>
    <t>Đất rừng sản xuất chuyển sang đất nông nghiệp khác không phải là rừng</t>
  </si>
  <si>
    <t>RSN/NKR(a)</t>
  </si>
  <si>
    <t>Chuyển đổi đất phi nông nghiệp không phải đất ở chuyển sang đất ở</t>
  </si>
  <si>
    <t>3.1</t>
  </si>
  <si>
    <t>Đất phi nông nghiệp không phải đất ở chuyển sang đất ở</t>
  </si>
  <si>
    <t>Ghi chú:  - (a) gồm đất sản xuất nông nghiệp, đất nuôi trồng thủy sản, đất làm muối và đất nông nghiệp khác</t>
  </si>
  <si>
    <t xml:space="preserve">              - PKO là đất phi nông nghiệp không phải đất ở</t>
  </si>
  <si>
    <t>KẾ HOẠCH CHUYỂN MỤC ĐÍCH SỬ DỤNG ĐẤT HUYỆN ĐẮK HÀ-TỈNH KON TUM NĂM 2023</t>
  </si>
  <si>
    <t>KẾ HOẠCH THU HỒI ĐẤT HUYỆN ĐẮK HÀ-TỈNH KON TUM NĂM 2023</t>
  </si>
  <si>
    <t>Chu chuyển đất đai năm 2023</t>
  </si>
  <si>
    <t>Cộng giảm</t>
  </si>
  <si>
    <t>Trong  đó:  đất  có  rừng  sản  xuất  là  rừng  tự
nhiên</t>
  </si>
  <si>
    <t>Diện tích cuối kỳ năm 2023</t>
  </si>
  <si>
    <t>Tổng diện tích</t>
  </si>
  <si>
    <t>(4)=(5)+...</t>
  </si>
  <si>
    <t>Diện tích 
năm 2022</t>
  </si>
  <si>
    <t>SO SANH</t>
  </si>
  <si>
    <t>Hiện trạng năm 2022</t>
  </si>
  <si>
    <t>Kế hoạch sử dụng đất 2023</t>
  </si>
  <si>
    <t>Năm 2023</t>
  </si>
  <si>
    <t>So sánh</t>
  </si>
  <si>
    <t>Tăng (+)</t>
  </si>
  <si>
    <t>Tỷ lệ</t>
  </si>
  <si>
    <t>giảm (-)</t>
  </si>
  <si>
    <t>(%)</t>
  </si>
  <si>
    <t>Diện tích</t>
  </si>
  <si>
    <t>Đơn giá</t>
  </si>
  <si>
    <t>Thành tiền</t>
  </si>
  <si>
    <t>Ghi chú</t>
  </si>
  <si>
    <t>(ha)</t>
  </si>
  <si>
    <t>Đơn giá (tỷ/ha)</t>
  </si>
  <si>
    <t>Hệ số điều chỉnh</t>
  </si>
  <si>
    <t>tỷ đồng</t>
  </si>
  <si>
    <t>Dự kiến các khoản chi:</t>
  </si>
  <si>
    <t>Chi cho thu hồi đất ruộng lúa 2 vụ</t>
  </si>
  <si>
    <t xml:space="preserve">Thị Trấn </t>
  </si>
  <si>
    <t>Các xã</t>
  </si>
  <si>
    <t xml:space="preserve">Chi cho thu hồi đất trồng cây hàng năm </t>
  </si>
  <si>
    <t>Chi cho thu hồi đất trồng cây lâu năm</t>
  </si>
  <si>
    <t>Chi cho thu hồi đất rừng sản xuất, phòng hộ</t>
  </si>
  <si>
    <t>Chi cho thu hồi đất nuôi trồng thủy sản</t>
  </si>
  <si>
    <t>Chi cho thu hồi đất ở tại nông thôn</t>
  </si>
  <si>
    <t>Chi cho thu hồi đất ở tại đô thị</t>
  </si>
  <si>
    <t>Chi hỗ trợ cho thu hồi đất nông nghiệp</t>
  </si>
  <si>
    <t>(gấp 3 lần giá đất thu hồi)</t>
  </si>
  <si>
    <t>Dự kiến các nguồn thu:</t>
  </si>
  <si>
    <t>Thu từ giao đất ở tại nông thôn</t>
  </si>
  <si>
    <t>Thu từ giao đất ở tại đô thị</t>
  </si>
  <si>
    <t>Thu từ thuê đất TMDV</t>
  </si>
  <si>
    <t>Thu từ thuê đất SKC, SKN</t>
  </si>
  <si>
    <t xml:space="preserve">Thu từ thuê đất cho HĐ KS </t>
  </si>
  <si>
    <t>Thu từ thuê đất sản xuất vật liệu xây dựng gốm sứ</t>
  </si>
  <si>
    <t>Biến 
động 
tăng (+), 
giảm (-)</t>
  </si>
  <si>
    <t>CHU CHUYỂN ĐẤT ĐAI TRONG KẾ HOẠCH SỬ DỤNG ĐẤT NĂM 2023 HUYỆN ĐẮK HÀ
CỦA HUYỆN ( QUẬN, THỊ XÃ, THÀNH PHỐ)…</t>
  </si>
  <si>
    <t>Diện tích
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</si>
</sst>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₫_-;\-* #,##0.00\ _₫_-;_-* &quot;-&quot;??\ _₫_-;_-@_-"/>
    <numFmt numFmtId="164" formatCode="_(* #,##0.00_);_(* \(#,##0.00\);_(* &quot;-&quot;??_);_(@_)"/>
    <numFmt numFmtId="165" formatCode="_-* #,##0.00\ _s_o_'_m_-;\-* #,##0.00\ _s_o_'_m_-;_-* &quot;-&quot;??\ _s_o_'_m_-;_-@_-"/>
    <numFmt numFmtId="166" formatCode="0.000"/>
    <numFmt numFmtId="167" formatCode="0.0000"/>
    <numFmt numFmtId="168" formatCode="#,##0.00;[Red]#,##0.00"/>
    <numFmt numFmtId="169" formatCode="_-* #,##0.0\ _₫_-;\-* #,##0.0\ _₫_-;_-* &quot;-&quot;??\ _₫_-;_-@_-"/>
    <numFmt numFmtId="170" formatCode="#,##0.0;[Red]#,##0.0"/>
    <numFmt numFmtId="171" formatCode="_-* #,##0.0\ _₫_-;\-* #,##0.0\ _₫_-;_-* &quot;-&quot;?\ _₫_-;_-@_-"/>
    <numFmt numFmtId="172" formatCode="_-* #,##0\ _₫_-;\-* #,##0\ _₫_-;_-* &quot;-&quot;??\ _₫_-;_-@_-"/>
  </numFmts>
  <fonts count="73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u/>
      <sz val="11"/>
      <color theme="10"/>
      <name val="Calibri"/>
      <family val="2"/>
    </font>
    <font>
      <sz val="11"/>
      <color theme="1"/>
      <name val="Arial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</font>
    <font>
      <sz val="10"/>
      <name val=".Vn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color indexed="9"/>
      <name val="Times New Roman"/>
      <family val="1"/>
    </font>
    <font>
      <b/>
      <sz val="12"/>
      <color indexed="8"/>
      <name val="Times New Roman"/>
      <family val="1"/>
    </font>
    <font>
      <sz val="12"/>
      <color indexed="9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Arial"/>
      <family val="2"/>
      <scheme val="minor"/>
    </font>
    <font>
      <sz val="12"/>
      <color rgb="FFFF0000"/>
      <name val="Times New Roman"/>
      <family val="1"/>
    </font>
    <font>
      <sz val="11"/>
      <color theme="1"/>
      <name val="Times New Roman"/>
      <family val="2"/>
      <charset val="163"/>
    </font>
    <font>
      <sz val="11"/>
      <color theme="1"/>
      <name val="Times New Roman"/>
      <family val="1"/>
    </font>
    <font>
      <sz val="12"/>
      <name val="Times New Roman"/>
      <family val="1"/>
      <scheme val="major"/>
    </font>
    <font>
      <sz val="10"/>
      <name val="Arial"/>
      <family val="2"/>
    </font>
    <font>
      <sz val="10"/>
      <color theme="1"/>
      <name val="Arial"/>
      <family val="2"/>
      <charset val="163"/>
    </font>
    <font>
      <b/>
      <sz val="12"/>
      <color theme="1"/>
      <name val="Times New Roman"/>
      <family val="1"/>
      <scheme val="major"/>
    </font>
    <font>
      <sz val="12"/>
      <color theme="1"/>
      <name val="Times New Roman"/>
      <family val="1"/>
      <scheme val="major"/>
    </font>
    <font>
      <i/>
      <sz val="12"/>
      <color theme="1"/>
      <name val="Times New Roman"/>
      <family val="1"/>
      <scheme val="major"/>
    </font>
    <font>
      <sz val="10"/>
      <color theme="1"/>
      <name val="Arial"/>
      <family val="2"/>
    </font>
    <font>
      <b/>
      <sz val="12"/>
      <color theme="1"/>
      <name val="Arial"/>
      <family val="2"/>
      <charset val="163"/>
    </font>
    <font>
      <b/>
      <sz val="10"/>
      <color theme="1"/>
      <name val="Arial"/>
      <family val="2"/>
      <charset val="163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Times New Roman"/>
      <family val="1"/>
    </font>
    <font>
      <b/>
      <sz val="14"/>
      <name val="Times New Roman"/>
      <family val="2"/>
    </font>
    <font>
      <sz val="14"/>
      <name val="Times New Roman"/>
      <family val="2"/>
    </font>
    <font>
      <sz val="14"/>
      <name val="Times New Roman"/>
      <family val="1"/>
    </font>
    <font>
      <sz val="14"/>
      <color rgb="FF0070C0"/>
      <name val="Times New Roman"/>
      <family val="2"/>
    </font>
    <font>
      <i/>
      <sz val="14"/>
      <name val="Times New Roman"/>
      <family val="1"/>
    </font>
    <font>
      <i/>
      <sz val="14"/>
      <color rgb="FF0070C0"/>
      <name val="Times New Roman"/>
      <family val="1"/>
    </font>
    <font>
      <i/>
      <sz val="14"/>
      <color rgb="FFFF0000"/>
      <name val="Times New Roman"/>
      <family val="1"/>
    </font>
    <font>
      <b/>
      <sz val="12"/>
      <color theme="1"/>
      <name val="Times New Roman"/>
      <family val="2"/>
    </font>
    <font>
      <sz val="12"/>
      <color theme="1"/>
      <name val="Times New Roman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i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  <scheme val="major"/>
    </font>
    <font>
      <b/>
      <sz val="11"/>
      <name val="Times New Roman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indexed="64"/>
      </left>
      <right style="medium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</borders>
  <cellStyleXfs count="78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/>
    <xf numFmtId="165" fontId="22" fillId="0" borderId="0" applyFont="0" applyFill="0" applyBorder="0" applyAlignment="0" applyProtection="0"/>
    <xf numFmtId="0" fontId="16" fillId="0" borderId="0"/>
    <xf numFmtId="0" fontId="23" fillId="0" borderId="0">
      <alignment vertical="top"/>
    </xf>
    <xf numFmtId="0" fontId="17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6" fillId="0" borderId="0"/>
    <xf numFmtId="164" fontId="25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15" fillId="0" borderId="0"/>
    <xf numFmtId="0" fontId="24" fillId="0" borderId="0">
      <alignment vertical="top"/>
    </xf>
    <xf numFmtId="0" fontId="23" fillId="0" borderId="0">
      <alignment vertical="top"/>
    </xf>
    <xf numFmtId="0" fontId="14" fillId="0" borderId="0"/>
    <xf numFmtId="0" fontId="14" fillId="0" borderId="0"/>
    <xf numFmtId="0" fontId="23" fillId="0" borderId="0">
      <alignment vertical="top"/>
    </xf>
    <xf numFmtId="0" fontId="14" fillId="0" borderId="0"/>
    <xf numFmtId="0" fontId="23" fillId="0" borderId="0"/>
    <xf numFmtId="0" fontId="23" fillId="0" borderId="0">
      <alignment vertical="top"/>
    </xf>
    <xf numFmtId="0" fontId="14" fillId="0" borderId="0"/>
    <xf numFmtId="0" fontId="25" fillId="0" borderId="0"/>
    <xf numFmtId="0" fontId="13" fillId="0" borderId="0"/>
    <xf numFmtId="0" fontId="13" fillId="0" borderId="0"/>
    <xf numFmtId="0" fontId="17" fillId="0" borderId="0">
      <alignment vertical="top"/>
    </xf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top"/>
    </xf>
    <xf numFmtId="0" fontId="6" fillId="0" borderId="0"/>
    <xf numFmtId="0" fontId="17" fillId="0" borderId="0">
      <alignment vertical="top"/>
    </xf>
    <xf numFmtId="0" fontId="17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7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17" fillId="0" borderId="0"/>
    <xf numFmtId="0" fontId="1" fillId="0" borderId="0"/>
    <xf numFmtId="0" fontId="17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17" fillId="0" borderId="0"/>
    <xf numFmtId="0" fontId="41" fillId="0" borderId="0"/>
    <xf numFmtId="43" fontId="43" fillId="0" borderId="0" applyFont="0" applyFill="0" applyBorder="0" applyAlignment="0" applyProtection="0"/>
  </cellStyleXfs>
  <cellXfs count="328">
    <xf numFmtId="0" fontId="0" fillId="0" borderId="0" xfId="0"/>
    <xf numFmtId="0" fontId="29" fillId="0" borderId="0" xfId="2" applyFont="1" applyFill="1" applyBorder="1" applyAlignment="1">
      <alignment vertical="center" wrapText="1"/>
    </xf>
    <xf numFmtId="0" fontId="31" fillId="0" borderId="0" xfId="13" applyFont="1" applyFill="1"/>
    <xf numFmtId="0" fontId="18" fillId="0" borderId="0" xfId="13" applyFont="1" applyFill="1"/>
    <xf numFmtId="0" fontId="18" fillId="0" borderId="0" xfId="17" applyFont="1" applyFill="1" applyAlignment="1">
      <alignment horizontal="center" vertical="center"/>
    </xf>
    <xf numFmtId="0" fontId="27" fillId="0" borderId="0" xfId="17" applyFont="1" applyFill="1" applyAlignment="1">
      <alignment vertical="center"/>
    </xf>
    <xf numFmtId="0" fontId="18" fillId="0" borderId="0" xfId="17" applyFont="1" applyFill="1" applyAlignment="1">
      <alignment vertical="center"/>
    </xf>
    <xf numFmtId="0" fontId="30" fillId="0" borderId="0" xfId="25" applyFont="1" applyFill="1" applyAlignment="1">
      <alignment horizontal="center" vertical="center" wrapText="1"/>
    </xf>
    <xf numFmtId="40" fontId="18" fillId="2" borderId="1" xfId="0" applyNumberFormat="1" applyFont="1" applyFill="1" applyBorder="1" applyAlignment="1">
      <alignment horizontal="center" vertical="center" wrapText="1"/>
    </xf>
    <xf numFmtId="40" fontId="35" fillId="0" borderId="1" xfId="0" applyNumberFormat="1" applyFont="1" applyFill="1" applyBorder="1" applyAlignment="1">
      <alignment horizontal="center" vertical="center" wrapText="1"/>
    </xf>
    <xf numFmtId="0" fontId="35" fillId="0" borderId="0" xfId="17" applyFont="1" applyFill="1" applyAlignment="1">
      <alignment horizontal="center" vertical="center"/>
    </xf>
    <xf numFmtId="0" fontId="35" fillId="0" borderId="0" xfId="17" applyFont="1" applyFill="1" applyAlignment="1"/>
    <xf numFmtId="0" fontId="35" fillId="0" borderId="0" xfId="17" applyFont="1" applyFill="1" applyAlignment="1">
      <alignment vertical="center"/>
    </xf>
    <xf numFmtId="0" fontId="26" fillId="0" borderId="0" xfId="0" applyFont="1"/>
    <xf numFmtId="0" fontId="35" fillId="0" borderId="1" xfId="60" applyFont="1" applyBorder="1" applyAlignment="1">
      <alignment horizontal="center" vertical="center" wrapText="1"/>
    </xf>
    <xf numFmtId="0" fontId="35" fillId="2" borderId="1" xfId="60" applyFont="1" applyFill="1" applyBorder="1" applyAlignment="1">
      <alignment horizontal="center" vertical="center" wrapText="1"/>
    </xf>
    <xf numFmtId="0" fontId="37" fillId="0" borderId="1" xfId="60" applyFont="1" applyBorder="1" applyAlignment="1">
      <alignment horizontal="center" vertical="center" wrapText="1"/>
    </xf>
    <xf numFmtId="0" fontId="37" fillId="0" borderId="1" xfId="60" applyFont="1" applyBorder="1" applyAlignment="1">
      <alignment vertical="center" wrapText="1"/>
    </xf>
    <xf numFmtId="0" fontId="34" fillId="0" borderId="1" xfId="60" applyFont="1" applyBorder="1" applyAlignment="1">
      <alignment horizontal="center" vertical="center" wrapText="1"/>
    </xf>
    <xf numFmtId="2" fontId="34" fillId="0" borderId="1" xfId="0" applyNumberFormat="1" applyFont="1" applyBorder="1" applyAlignment="1">
      <alignment horizontal="center" vertical="center"/>
    </xf>
    <xf numFmtId="0" fontId="34" fillId="2" borderId="1" xfId="60" applyFont="1" applyFill="1" applyBorder="1" applyAlignment="1">
      <alignment horizontal="center" vertical="center" wrapText="1"/>
    </xf>
    <xf numFmtId="4" fontId="38" fillId="2" borderId="1" xfId="0" applyNumberFormat="1" applyFont="1" applyFill="1" applyBorder="1" applyAlignment="1">
      <alignment horizontal="center" vertical="center"/>
    </xf>
    <xf numFmtId="2" fontId="27" fillId="2" borderId="1" xfId="59" applyNumberFormat="1" applyFont="1" applyFill="1" applyBorder="1" applyAlignment="1">
      <alignment horizontal="center" vertical="center" wrapText="1"/>
    </xf>
    <xf numFmtId="0" fontId="36" fillId="0" borderId="1" xfId="60" applyFont="1" applyBorder="1" applyAlignment="1">
      <alignment vertical="center" wrapText="1"/>
    </xf>
    <xf numFmtId="2" fontId="35" fillId="0" borderId="1" xfId="0" applyNumberFormat="1" applyFont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2" fontId="18" fillId="2" borderId="1" xfId="59" applyNumberFormat="1" applyFont="1" applyFill="1" applyBorder="1" applyAlignment="1">
      <alignment horizontal="center" vertical="center" wrapText="1"/>
    </xf>
    <xf numFmtId="0" fontId="35" fillId="0" borderId="1" xfId="60" applyFont="1" applyBorder="1" applyAlignment="1">
      <alignment vertical="center" wrapText="1"/>
    </xf>
    <xf numFmtId="2" fontId="35" fillId="2" borderId="1" xfId="60" applyNumberFormat="1" applyFont="1" applyFill="1" applyBorder="1" applyAlignment="1">
      <alignment horizontal="center" vertical="center" wrapText="1"/>
    </xf>
    <xf numFmtId="0" fontId="36" fillId="0" borderId="1" xfId="60" applyFont="1" applyBorder="1" applyAlignment="1">
      <alignment horizontal="center" vertical="center" wrapText="1"/>
    </xf>
    <xf numFmtId="166" fontId="35" fillId="0" borderId="1" xfId="0" applyNumberFormat="1" applyFont="1" applyBorder="1" applyAlignment="1">
      <alignment horizontal="center" vertical="center"/>
    </xf>
    <xf numFmtId="4" fontId="18" fillId="0" borderId="1" xfId="59" applyNumberFormat="1" applyFont="1" applyBorder="1" applyAlignment="1">
      <alignment horizontal="center" vertical="center"/>
    </xf>
    <xf numFmtId="2" fontId="35" fillId="2" borderId="1" xfId="0" applyNumberFormat="1" applyFont="1" applyFill="1" applyBorder="1" applyAlignment="1">
      <alignment horizontal="center" vertical="center"/>
    </xf>
    <xf numFmtId="167" fontId="18" fillId="2" borderId="1" xfId="59" applyNumberFormat="1" applyFont="1" applyFill="1" applyBorder="1" applyAlignment="1">
      <alignment horizontal="center" vertical="center" wrapText="1"/>
    </xf>
    <xf numFmtId="166" fontId="18" fillId="2" borderId="1" xfId="59" applyNumberFormat="1" applyFont="1" applyFill="1" applyBorder="1" applyAlignment="1">
      <alignment horizontal="center" vertical="center" wrapText="1"/>
    </xf>
    <xf numFmtId="167" fontId="35" fillId="0" borderId="1" xfId="0" applyNumberFormat="1" applyFont="1" applyBorder="1" applyAlignment="1">
      <alignment horizontal="center" vertical="center"/>
    </xf>
    <xf numFmtId="167" fontId="34" fillId="0" borderId="1" xfId="0" applyNumberFormat="1" applyFont="1" applyBorder="1" applyAlignment="1">
      <alignment horizontal="center" vertical="center"/>
    </xf>
    <xf numFmtId="0" fontId="35" fillId="2" borderId="0" xfId="17" applyFont="1" applyFill="1" applyAlignment="1">
      <alignment horizontal="center" vertical="center"/>
    </xf>
    <xf numFmtId="0" fontId="18" fillId="0" borderId="0" xfId="17" applyFont="1" applyAlignment="1"/>
    <xf numFmtId="40" fontId="35" fillId="0" borderId="1" xfId="0" applyNumberFormat="1" applyFont="1" applyBorder="1" applyAlignment="1">
      <alignment horizontal="center" vertical="center"/>
    </xf>
    <xf numFmtId="4" fontId="19" fillId="3" borderId="1" xfId="0" applyNumberFormat="1" applyFont="1" applyFill="1" applyBorder="1" applyAlignment="1">
      <alignment horizontal="center" vertical="center"/>
    </xf>
    <xf numFmtId="40" fontId="34" fillId="0" borderId="1" xfId="0" applyNumberFormat="1" applyFont="1" applyBorder="1" applyAlignment="1">
      <alignment horizontal="center" vertical="center" wrapText="1"/>
    </xf>
    <xf numFmtId="40" fontId="35" fillId="0" borderId="1" xfId="0" applyNumberFormat="1" applyFont="1" applyBorder="1" applyAlignment="1">
      <alignment horizontal="center" vertical="center" wrapText="1"/>
    </xf>
    <xf numFmtId="40" fontId="36" fillId="0" borderId="1" xfId="0" applyNumberFormat="1" applyFont="1" applyBorder="1" applyAlignment="1">
      <alignment horizontal="center" vertical="center" wrapText="1"/>
    </xf>
    <xf numFmtId="40" fontId="36" fillId="0" borderId="1" xfId="0" applyNumberFormat="1" applyFont="1" applyBorder="1" applyAlignment="1">
      <alignment horizontal="center" vertical="center"/>
    </xf>
    <xf numFmtId="40" fontId="45" fillId="0" borderId="1" xfId="0" applyNumberFormat="1" applyFont="1" applyFill="1" applyBorder="1" applyAlignment="1">
      <alignment horizontal="center" vertical="center" wrapText="1"/>
    </xf>
    <xf numFmtId="49" fontId="46" fillId="0" borderId="1" xfId="0" applyNumberFormat="1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vertical="center" wrapText="1"/>
    </xf>
    <xf numFmtId="0" fontId="47" fillId="0" borderId="1" xfId="0" applyFont="1" applyFill="1" applyBorder="1" applyAlignment="1">
      <alignment horizontal="center" vertical="center" wrapText="1"/>
    </xf>
    <xf numFmtId="169" fontId="45" fillId="0" borderId="1" xfId="77" applyNumberFormat="1" applyFont="1" applyFill="1" applyBorder="1" applyAlignment="1">
      <alignment horizontal="center" vertical="center" wrapText="1"/>
    </xf>
    <xf numFmtId="169" fontId="46" fillId="0" borderId="1" xfId="77" applyNumberFormat="1" applyFont="1" applyFill="1" applyBorder="1" applyAlignment="1">
      <alignment horizontal="center" vertical="center" wrapText="1"/>
    </xf>
    <xf numFmtId="169" fontId="47" fillId="0" borderId="1" xfId="77" applyNumberFormat="1" applyFont="1" applyFill="1" applyBorder="1" applyAlignment="1">
      <alignment horizontal="center" vertical="center" wrapText="1"/>
    </xf>
    <xf numFmtId="169" fontId="47" fillId="0" borderId="1" xfId="77" applyNumberFormat="1" applyFont="1" applyFill="1" applyBorder="1" applyAlignment="1">
      <alignment vertical="center" wrapText="1"/>
    </xf>
    <xf numFmtId="0" fontId="47" fillId="0" borderId="1" xfId="31" applyFont="1" applyFill="1" applyBorder="1" applyAlignment="1">
      <alignment vertical="center" wrapText="1"/>
    </xf>
    <xf numFmtId="0" fontId="47" fillId="0" borderId="1" xfId="17" applyFont="1" applyFill="1" applyBorder="1" applyAlignment="1">
      <alignment horizontal="center" vertical="center" wrapText="1"/>
    </xf>
    <xf numFmtId="3" fontId="46" fillId="0" borderId="1" xfId="0" applyNumberFormat="1" applyFont="1" applyFill="1" applyBorder="1" applyAlignment="1">
      <alignment horizontal="center" vertical="center" wrapText="1"/>
    </xf>
    <xf numFmtId="0" fontId="35" fillId="0" borderId="0" xfId="13" applyFont="1" applyFill="1" applyAlignment="1">
      <alignment horizontal="center" vertical="center" wrapText="1"/>
    </xf>
    <xf numFmtId="0" fontId="35" fillId="0" borderId="0" xfId="13" applyFont="1" applyFill="1" applyAlignment="1">
      <alignment vertical="center" wrapText="1"/>
    </xf>
    <xf numFmtId="0" fontId="48" fillId="0" borderId="0" xfId="13" applyFont="1" applyFill="1" applyAlignment="1">
      <alignment vertical="center" wrapText="1"/>
    </xf>
    <xf numFmtId="0" fontId="46" fillId="0" borderId="0" xfId="13" applyFont="1" applyFill="1" applyAlignment="1">
      <alignment vertical="center" wrapText="1"/>
    </xf>
    <xf numFmtId="0" fontId="46" fillId="0" borderId="0" xfId="13" applyFont="1" applyFill="1" applyAlignment="1">
      <alignment horizontal="center" vertical="center" wrapText="1"/>
    </xf>
    <xf numFmtId="2" fontId="46" fillId="0" borderId="0" xfId="13" applyNumberFormat="1" applyFont="1" applyFill="1" applyAlignment="1">
      <alignment horizontal="center" vertical="center" wrapText="1"/>
    </xf>
    <xf numFmtId="0" fontId="48" fillId="0" borderId="0" xfId="13" applyFont="1" applyFill="1" applyAlignment="1">
      <alignment horizontal="center" vertical="center" wrapText="1"/>
    </xf>
    <xf numFmtId="0" fontId="49" fillId="0" borderId="0" xfId="13" applyFont="1" applyFill="1" applyAlignment="1">
      <alignment vertical="center" wrapText="1"/>
    </xf>
    <xf numFmtId="0" fontId="50" fillId="0" borderId="0" xfId="13" applyFont="1" applyFill="1" applyAlignment="1">
      <alignment vertical="center" wrapText="1"/>
    </xf>
    <xf numFmtId="0" fontId="51" fillId="0" borderId="0" xfId="13" applyFont="1" applyFill="1" applyAlignment="1">
      <alignment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vertical="center" wrapText="1"/>
    </xf>
    <xf numFmtId="0" fontId="44" fillId="0" borderId="0" xfId="13" applyFont="1" applyFill="1" applyAlignment="1">
      <alignment vertical="center" wrapText="1"/>
    </xf>
    <xf numFmtId="0" fontId="46" fillId="0" borderId="1" xfId="13" applyFont="1" applyFill="1" applyBorder="1" applyAlignment="1">
      <alignment vertical="center" wrapText="1"/>
    </xf>
    <xf numFmtId="169" fontId="46" fillId="0" borderId="1" xfId="77" applyNumberFormat="1" applyFont="1" applyFill="1" applyBorder="1" applyAlignment="1">
      <alignment vertical="center" wrapText="1"/>
    </xf>
    <xf numFmtId="0" fontId="45" fillId="0" borderId="1" xfId="13" applyFont="1" applyFill="1" applyBorder="1" applyAlignment="1">
      <alignment vertical="center" wrapText="1"/>
    </xf>
    <xf numFmtId="169" fontId="45" fillId="0" borderId="1" xfId="77" applyNumberFormat="1" applyFont="1" applyFill="1" applyBorder="1" applyAlignment="1">
      <alignment vertical="center" wrapText="1"/>
    </xf>
    <xf numFmtId="0" fontId="52" fillId="0" borderId="0" xfId="13" applyFont="1" applyFill="1" applyAlignment="1">
      <alignment vertical="center" wrapText="1"/>
    </xf>
    <xf numFmtId="2" fontId="48" fillId="0" borderId="0" xfId="13" applyNumberFormat="1" applyFont="1" applyFill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6" fillId="0" borderId="1" xfId="13" applyFont="1" applyFill="1" applyBorder="1" applyAlignment="1">
      <alignment horizontal="center" vertical="center" wrapText="1"/>
    </xf>
    <xf numFmtId="0" fontId="45" fillId="0" borderId="1" xfId="13" applyFont="1" applyFill="1" applyBorder="1" applyAlignment="1">
      <alignment horizontal="center" vertical="center" wrapText="1"/>
    </xf>
    <xf numFmtId="0" fontId="30" fillId="0" borderId="1" xfId="25" applyFont="1" applyFill="1" applyBorder="1" applyAlignment="1">
      <alignment horizontal="center" vertical="center" wrapText="1"/>
    </xf>
    <xf numFmtId="0" fontId="19" fillId="0" borderId="0" xfId="1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27" fillId="0" borderId="0" xfId="0" applyFont="1" applyFill="1" applyAlignment="1">
      <alignment horizontal="center" vertical="center" wrapText="1"/>
    </xf>
    <xf numFmtId="2" fontId="18" fillId="0" borderId="0" xfId="0" applyNumberFormat="1" applyFont="1" applyFill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39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69" fontId="27" fillId="0" borderId="1" xfId="77" applyNumberFormat="1" applyFont="1" applyFill="1" applyBorder="1" applyAlignment="1">
      <alignment horizontal="center" vertical="center" wrapText="1"/>
    </xf>
    <xf numFmtId="169" fontId="27" fillId="0" borderId="1" xfId="77" applyNumberFormat="1" applyFont="1" applyFill="1" applyBorder="1" applyAlignment="1">
      <alignment vertical="center" wrapText="1"/>
    </xf>
    <xf numFmtId="0" fontId="27" fillId="0" borderId="0" xfId="0" applyFont="1" applyFill="1" applyAlignment="1">
      <alignment vertical="center" wrapText="1"/>
    </xf>
    <xf numFmtId="169" fontId="18" fillId="0" borderId="1" xfId="77" applyNumberFormat="1" applyFont="1" applyFill="1" applyBorder="1" applyAlignment="1">
      <alignment horizontal="center" vertical="center" wrapText="1"/>
    </xf>
    <xf numFmtId="169" fontId="18" fillId="0" borderId="1" xfId="77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17" applyFont="1" applyFill="1" applyBorder="1" applyAlignment="1">
      <alignment horizontal="center" vertical="center" wrapText="1"/>
    </xf>
    <xf numFmtId="0" fontId="18" fillId="0" borderId="1" xfId="17" applyFont="1" applyFill="1" applyBorder="1" applyAlignment="1">
      <alignment vertical="center" wrapText="1"/>
    </xf>
    <xf numFmtId="0" fontId="27" fillId="0" borderId="1" xfId="17" applyFont="1" applyFill="1" applyBorder="1" applyAlignment="1">
      <alignment horizontal="center" vertical="center" wrapText="1"/>
    </xf>
    <xf numFmtId="0" fontId="27" fillId="0" borderId="1" xfId="17" applyFont="1" applyFill="1" applyBorder="1" applyAlignment="1">
      <alignment vertical="center" wrapText="1"/>
    </xf>
    <xf numFmtId="4" fontId="54" fillId="0" borderId="2" xfId="0" applyNumberFormat="1" applyFont="1" applyBorder="1" applyAlignment="1">
      <alignment horizontal="center" vertical="center"/>
    </xf>
    <xf numFmtId="4" fontId="55" fillId="0" borderId="1" xfId="0" applyNumberFormat="1" applyFont="1" applyBorder="1" applyAlignment="1">
      <alignment horizontal="center" vertical="center"/>
    </xf>
    <xf numFmtId="3" fontId="54" fillId="0" borderId="1" xfId="0" applyNumberFormat="1" applyFont="1" applyBorder="1" applyAlignment="1">
      <alignment horizontal="center" vertical="center" wrapText="1"/>
    </xf>
    <xf numFmtId="4" fontId="54" fillId="0" borderId="1" xfId="0" applyNumberFormat="1" applyFont="1" applyBorder="1" applyAlignment="1">
      <alignment horizontal="left" vertical="center" wrapText="1"/>
    </xf>
    <xf numFmtId="4" fontId="54" fillId="0" borderId="1" xfId="0" applyNumberFormat="1" applyFont="1" applyBorder="1" applyAlignment="1">
      <alignment horizontal="center" vertical="center" wrapText="1"/>
    </xf>
    <xf numFmtId="4" fontId="55" fillId="0" borderId="1" xfId="0" applyNumberFormat="1" applyFont="1" applyBorder="1" applyAlignment="1">
      <alignment horizontal="center" vertical="center" wrapText="1"/>
    </xf>
    <xf numFmtId="4" fontId="55" fillId="0" borderId="1" xfId="0" applyNumberFormat="1" applyFont="1" applyBorder="1" applyAlignment="1">
      <alignment horizontal="left" vertical="center" wrapText="1"/>
    </xf>
    <xf numFmtId="4" fontId="55" fillId="0" borderId="1" xfId="0" applyNumberFormat="1" applyFont="1" applyFill="1" applyBorder="1" applyAlignment="1">
      <alignment horizontal="left" vertical="center" wrapText="1"/>
    </xf>
    <xf numFmtId="4" fontId="55" fillId="0" borderId="1" xfId="0" applyNumberFormat="1" applyFont="1" applyFill="1" applyBorder="1" applyAlignment="1">
      <alignment horizontal="center" vertical="center" wrapText="1"/>
    </xf>
    <xf numFmtId="4" fontId="57" fillId="0" borderId="1" xfId="0" applyNumberFormat="1" applyFont="1" applyBorder="1" applyAlignment="1">
      <alignment horizontal="left" vertical="center"/>
    </xf>
    <xf numFmtId="4" fontId="57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Border="1" applyAlignment="1">
      <alignment horizontal="center" vertical="center" wrapText="1"/>
    </xf>
    <xf numFmtId="4" fontId="28" fillId="0" borderId="1" xfId="0" applyNumberFormat="1" applyFont="1" applyBorder="1" applyAlignment="1">
      <alignment horizontal="left" vertical="center" wrapText="1"/>
    </xf>
    <xf numFmtId="4" fontId="58" fillId="0" borderId="1" xfId="0" applyNumberFormat="1" applyFont="1" applyBorder="1" applyAlignment="1">
      <alignment horizontal="center" vertical="center" wrapText="1"/>
    </xf>
    <xf numFmtId="4" fontId="58" fillId="0" borderId="1" xfId="0" applyNumberFormat="1" applyFont="1" applyFill="1" applyBorder="1" applyAlignment="1">
      <alignment horizontal="left" vertical="center" wrapText="1"/>
    </xf>
    <xf numFmtId="4" fontId="58" fillId="0" borderId="1" xfId="0" applyNumberFormat="1" applyFont="1" applyFill="1" applyBorder="1" applyAlignment="1">
      <alignment horizontal="center" vertical="center" wrapText="1"/>
    </xf>
    <xf numFmtId="4" fontId="59" fillId="0" borderId="1" xfId="0" applyNumberFormat="1" applyFont="1" applyFill="1" applyBorder="1" applyAlignment="1">
      <alignment horizontal="left" vertical="center" wrapText="1"/>
    </xf>
    <xf numFmtId="4" fontId="59" fillId="0" borderId="1" xfId="0" applyNumberFormat="1" applyFont="1" applyFill="1" applyBorder="1" applyAlignment="1">
      <alignment horizontal="center" vertical="center" wrapText="1"/>
    </xf>
    <xf numFmtId="4" fontId="60" fillId="0" borderId="1" xfId="0" applyNumberFormat="1" applyFont="1" applyFill="1" applyBorder="1" applyAlignment="1">
      <alignment horizontal="left" vertical="center" wrapText="1"/>
    </xf>
    <xf numFmtId="4" fontId="59" fillId="0" borderId="1" xfId="0" applyNumberFormat="1" applyFont="1" applyBorder="1" applyAlignment="1">
      <alignment horizontal="left" vertical="center"/>
    </xf>
    <xf numFmtId="4" fontId="59" fillId="0" borderId="1" xfId="0" applyNumberFormat="1" applyFont="1" applyBorder="1" applyAlignment="1">
      <alignment horizontal="center" vertical="center"/>
    </xf>
    <xf numFmtId="4" fontId="59" fillId="0" borderId="1" xfId="0" applyNumberFormat="1" applyFont="1" applyBorder="1" applyAlignment="1">
      <alignment horizontal="left" vertical="center" wrapText="1"/>
    </xf>
    <xf numFmtId="0" fontId="54" fillId="0" borderId="1" xfId="0" applyFont="1" applyBorder="1" applyAlignment="1">
      <alignment horizontal="center" vertical="center"/>
    </xf>
    <xf numFmtId="0" fontId="54" fillId="0" borderId="1" xfId="0" applyFont="1" applyBorder="1" applyAlignment="1">
      <alignment horizontal="left" vertical="center"/>
    </xf>
    <xf numFmtId="170" fontId="54" fillId="0" borderId="1" xfId="0" applyNumberFormat="1" applyFont="1" applyFill="1" applyBorder="1" applyAlignment="1">
      <alignment horizontal="right" vertical="center"/>
    </xf>
    <xf numFmtId="170" fontId="54" fillId="0" borderId="1" xfId="77" applyNumberFormat="1" applyFont="1" applyBorder="1" applyAlignment="1">
      <alignment horizontal="right" vertical="center"/>
    </xf>
    <xf numFmtId="4" fontId="55" fillId="0" borderId="1" xfId="0" applyNumberFormat="1" applyFont="1" applyBorder="1" applyAlignment="1">
      <alignment horizontal="right" vertical="center"/>
    </xf>
    <xf numFmtId="170" fontId="54" fillId="0" borderId="1" xfId="0" applyNumberFormat="1" applyFont="1" applyBorder="1" applyAlignment="1">
      <alignment horizontal="right" vertical="center"/>
    </xf>
    <xf numFmtId="4" fontId="54" fillId="0" borderId="1" xfId="0" applyNumberFormat="1" applyFont="1" applyBorder="1" applyAlignment="1">
      <alignment horizontal="right" vertical="center"/>
    </xf>
    <xf numFmtId="170" fontId="55" fillId="0" borderId="1" xfId="0" applyNumberFormat="1" applyFont="1" applyFill="1" applyBorder="1" applyAlignment="1">
      <alignment horizontal="right" vertical="center"/>
    </xf>
    <xf numFmtId="170" fontId="55" fillId="0" borderId="1" xfId="0" applyNumberFormat="1" applyFont="1" applyBorder="1" applyAlignment="1">
      <alignment horizontal="right" vertical="center"/>
    </xf>
    <xf numFmtId="170" fontId="56" fillId="0" borderId="1" xfId="0" applyNumberFormat="1" applyFont="1" applyBorder="1" applyAlignment="1">
      <alignment horizontal="right" vertical="center"/>
    </xf>
    <xf numFmtId="4" fontId="55" fillId="0" borderId="1" xfId="0" applyNumberFormat="1" applyFont="1" applyFill="1" applyBorder="1" applyAlignment="1">
      <alignment horizontal="right" vertical="center"/>
    </xf>
    <xf numFmtId="170" fontId="28" fillId="0" borderId="1" xfId="0" applyNumberFormat="1" applyFont="1" applyFill="1" applyBorder="1" applyAlignment="1">
      <alignment horizontal="right" vertical="center"/>
    </xf>
    <xf numFmtId="170" fontId="28" fillId="0" borderId="1" xfId="0" applyNumberFormat="1" applyFont="1" applyBorder="1" applyAlignment="1">
      <alignment horizontal="right" vertical="center"/>
    </xf>
    <xf numFmtId="4" fontId="28" fillId="0" borderId="1" xfId="0" applyNumberFormat="1" applyFont="1" applyBorder="1" applyAlignment="1">
      <alignment horizontal="right" vertical="center"/>
    </xf>
    <xf numFmtId="170" fontId="58" fillId="0" borderId="1" xfId="0" applyNumberFormat="1" applyFont="1" applyFill="1" applyBorder="1" applyAlignment="1">
      <alignment horizontal="right" vertical="center"/>
    </xf>
    <xf numFmtId="170" fontId="58" fillId="0" borderId="1" xfId="0" applyNumberFormat="1" applyFont="1" applyBorder="1" applyAlignment="1">
      <alignment horizontal="right" vertical="center"/>
    </xf>
    <xf numFmtId="4" fontId="58" fillId="0" borderId="1" xfId="0" applyNumberFormat="1" applyFont="1" applyBorder="1" applyAlignment="1">
      <alignment horizontal="right" vertical="center"/>
    </xf>
    <xf numFmtId="168" fontId="54" fillId="0" borderId="1" xfId="0" applyNumberFormat="1" applyFont="1" applyBorder="1" applyAlignment="1">
      <alignment horizontal="right" vertical="center"/>
    </xf>
    <xf numFmtId="0" fontId="19" fillId="0" borderId="0" xfId="0" applyFont="1" applyFill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 wrapText="1"/>
    </xf>
    <xf numFmtId="171" fontId="18" fillId="0" borderId="0" xfId="17" applyNumberFormat="1" applyFont="1" applyFill="1" applyAlignment="1">
      <alignment horizontal="center" vertical="center"/>
    </xf>
    <xf numFmtId="0" fontId="18" fillId="0" borderId="0" xfId="17" applyFont="1" applyFill="1" applyAlignment="1">
      <alignment horizontal="center" vertical="center" wrapText="1"/>
    </xf>
    <xf numFmtId="0" fontId="18" fillId="0" borderId="0" xfId="17" applyFont="1" applyFill="1" applyAlignment="1">
      <alignment vertical="center" wrapText="1"/>
    </xf>
    <xf numFmtId="0" fontId="27" fillId="0" borderId="0" xfId="17" applyFont="1" applyFill="1" applyAlignment="1">
      <alignment vertical="center" wrapText="1"/>
    </xf>
    <xf numFmtId="0" fontId="19" fillId="0" borderId="1" xfId="17" applyFont="1" applyFill="1" applyBorder="1" applyAlignment="1">
      <alignment horizontal="center" vertical="center" wrapText="1"/>
    </xf>
    <xf numFmtId="0" fontId="19" fillId="0" borderId="1" xfId="17" applyFont="1" applyFill="1" applyBorder="1" applyAlignment="1">
      <alignment vertical="center" wrapText="1"/>
    </xf>
    <xf numFmtId="169" fontId="19" fillId="0" borderId="1" xfId="77" applyNumberFormat="1" applyFont="1" applyFill="1" applyBorder="1" applyAlignment="1">
      <alignment vertical="center" wrapText="1"/>
    </xf>
    <xf numFmtId="0" fontId="19" fillId="0" borderId="0" xfId="17" applyFont="1" applyFill="1" applyAlignment="1">
      <alignment vertical="center" wrapText="1"/>
    </xf>
    <xf numFmtId="0" fontId="35" fillId="0" borderId="1" xfId="17" applyFont="1" applyFill="1" applyBorder="1" applyAlignment="1">
      <alignment vertical="center" wrapText="1"/>
    </xf>
    <xf numFmtId="0" fontId="35" fillId="0" borderId="1" xfId="17" applyFont="1" applyFill="1" applyBorder="1" applyAlignment="1">
      <alignment horizontal="center" vertical="center" wrapText="1"/>
    </xf>
    <xf numFmtId="0" fontId="34" fillId="0" borderId="1" xfId="17" applyFont="1" applyFill="1" applyBorder="1" applyAlignment="1">
      <alignment vertical="center" wrapText="1"/>
    </xf>
    <xf numFmtId="169" fontId="35" fillId="0" borderId="1" xfId="77" applyNumberFormat="1" applyFont="1" applyFill="1" applyBorder="1" applyAlignment="1">
      <alignment vertical="center" wrapText="1"/>
    </xf>
    <xf numFmtId="0" fontId="34" fillId="0" borderId="1" xfId="17" applyFont="1" applyFill="1" applyBorder="1" applyAlignment="1">
      <alignment horizontal="center" vertical="center" wrapText="1"/>
    </xf>
    <xf numFmtId="169" fontId="34" fillId="0" borderId="1" xfId="77" applyNumberFormat="1" applyFont="1" applyFill="1" applyBorder="1" applyAlignment="1">
      <alignment vertical="center" wrapText="1"/>
    </xf>
    <xf numFmtId="172" fontId="35" fillId="0" borderId="1" xfId="77" applyNumberFormat="1" applyFont="1" applyFill="1" applyBorder="1" applyAlignment="1">
      <alignment vertical="center" wrapText="1"/>
    </xf>
    <xf numFmtId="0" fontId="34" fillId="0" borderId="0" xfId="17" applyFont="1" applyFill="1" applyAlignment="1"/>
    <xf numFmtId="0" fontId="36" fillId="0" borderId="1" xfId="17" applyFont="1" applyFill="1" applyBorder="1" applyAlignment="1">
      <alignment horizontal="center" vertical="center" wrapText="1"/>
    </xf>
    <xf numFmtId="0" fontId="36" fillId="0" borderId="1" xfId="17" applyFont="1" applyFill="1" applyBorder="1" applyAlignment="1">
      <alignment vertical="center" wrapText="1"/>
    </xf>
    <xf numFmtId="169" fontId="36" fillId="0" borderId="1" xfId="77" applyNumberFormat="1" applyFont="1" applyFill="1" applyBorder="1" applyAlignment="1">
      <alignment vertical="center" wrapText="1"/>
    </xf>
    <xf numFmtId="0" fontId="36" fillId="0" borderId="0" xfId="17" applyFont="1" applyFill="1" applyAlignment="1"/>
    <xf numFmtId="0" fontId="27" fillId="0" borderId="0" xfId="0" applyFont="1" applyFill="1" applyAlignment="1">
      <alignment horizontal="center" vertical="center" wrapText="1"/>
    </xf>
    <xf numFmtId="43" fontId="31" fillId="0" borderId="0" xfId="77" applyFont="1" applyFill="1"/>
    <xf numFmtId="43" fontId="18" fillId="0" borderId="0" xfId="77" applyFont="1" applyFill="1"/>
    <xf numFmtId="0" fontId="27" fillId="0" borderId="1" xfId="0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169" fontId="61" fillId="0" borderId="1" xfId="77" applyNumberFormat="1" applyFont="1" applyBorder="1" applyAlignment="1">
      <alignment horizontal="right" vertical="center"/>
    </xf>
    <xf numFmtId="169" fontId="34" fillId="0" borderId="1" xfId="77" applyNumberFormat="1" applyFont="1" applyBorder="1" applyAlignment="1">
      <alignment horizontal="right" vertical="center"/>
    </xf>
    <xf numFmtId="169" fontId="35" fillId="0" borderId="1" xfId="77" applyNumberFormat="1" applyFont="1" applyBorder="1" applyAlignment="1">
      <alignment horizontal="right" vertical="center"/>
    </xf>
    <xf numFmtId="169" fontId="35" fillId="2" borderId="1" xfId="77" applyNumberFormat="1" applyFont="1" applyFill="1" applyBorder="1" applyAlignment="1">
      <alignment horizontal="right" vertical="center"/>
    </xf>
    <xf numFmtId="169" fontId="39" fillId="2" borderId="1" xfId="77" applyNumberFormat="1" applyFont="1" applyFill="1" applyBorder="1" applyAlignment="1">
      <alignment horizontal="right" vertical="center"/>
    </xf>
    <xf numFmtId="169" fontId="35" fillId="0" borderId="1" xfId="77" applyNumberFormat="1" applyFont="1" applyFill="1" applyBorder="1" applyAlignment="1">
      <alignment horizontal="right" vertical="center"/>
    </xf>
    <xf numFmtId="169" fontId="18" fillId="0" borderId="1" xfId="77" applyNumberFormat="1" applyFont="1" applyBorder="1" applyAlignment="1">
      <alignment horizontal="right" vertical="center"/>
    </xf>
    <xf numFmtId="169" fontId="62" fillId="0" borderId="1" xfId="77" applyNumberFormat="1" applyFont="1" applyBorder="1" applyAlignment="1">
      <alignment horizontal="right" vertical="center"/>
    </xf>
    <xf numFmtId="0" fontId="35" fillId="0" borderId="1" xfId="17" applyFont="1" applyFill="1" applyBorder="1" applyAlignment="1">
      <alignment horizontal="center" vertical="center"/>
    </xf>
    <xf numFmtId="0" fontId="35" fillId="0" borderId="1" xfId="17" applyFont="1" applyFill="1" applyBorder="1" applyAlignment="1"/>
    <xf numFmtId="0" fontId="63" fillId="0" borderId="0" xfId="31" applyFont="1" applyFill="1" applyAlignment="1">
      <alignment vertical="center" wrapText="1"/>
    </xf>
    <xf numFmtId="0" fontId="17" fillId="0" borderId="0" xfId="31" applyFont="1" applyFill="1" applyAlignment="1">
      <alignment vertical="center" wrapText="1"/>
    </xf>
    <xf numFmtId="0" fontId="17" fillId="0" borderId="0" xfId="31" applyFont="1" applyFill="1" applyAlignment="1">
      <alignment horizontal="center" vertical="center" wrapText="1"/>
    </xf>
    <xf numFmtId="0" fontId="17" fillId="0" borderId="0" xfId="0" applyFont="1"/>
    <xf numFmtId="0" fontId="65" fillId="0" borderId="1" xfId="0" applyFont="1" applyBorder="1" applyAlignment="1">
      <alignment horizontal="center" vertical="center" wrapText="1"/>
    </xf>
    <xf numFmtId="0" fontId="65" fillId="0" borderId="1" xfId="0" applyFont="1" applyBorder="1" applyAlignment="1">
      <alignment vertical="center"/>
    </xf>
    <xf numFmtId="169" fontId="65" fillId="0" borderId="1" xfId="77" applyNumberFormat="1" applyFont="1" applyBorder="1" applyAlignment="1">
      <alignment horizontal="right" vertical="center"/>
    </xf>
    <xf numFmtId="171" fontId="65" fillId="0" borderId="1" xfId="0" applyNumberFormat="1" applyFont="1" applyBorder="1" applyAlignment="1">
      <alignment horizontal="right" vertical="center"/>
    </xf>
    <xf numFmtId="43" fontId="65" fillId="0" borderId="1" xfId="77" applyFont="1" applyBorder="1" applyAlignment="1">
      <alignment horizontal="right" vertical="center"/>
    </xf>
    <xf numFmtId="0" fontId="33" fillId="0" borderId="0" xfId="0" applyFont="1"/>
    <xf numFmtId="43" fontId="33" fillId="0" borderId="0" xfId="77" applyFont="1"/>
    <xf numFmtId="0" fontId="66" fillId="0" borderId="1" xfId="0" applyFont="1" applyBorder="1" applyAlignment="1">
      <alignment vertical="center"/>
    </xf>
    <xf numFmtId="171" fontId="66" fillId="0" borderId="1" xfId="0" applyNumberFormat="1" applyFont="1" applyBorder="1" applyAlignment="1">
      <alignment horizontal="right" vertical="center"/>
    </xf>
    <xf numFmtId="43" fontId="66" fillId="0" borderId="1" xfId="77" applyFont="1" applyBorder="1" applyAlignment="1">
      <alignment horizontal="right" vertical="center"/>
    </xf>
    <xf numFmtId="43" fontId="17" fillId="0" borderId="0" xfId="77" applyFont="1"/>
    <xf numFmtId="0" fontId="67" fillId="0" borderId="1" xfId="0" applyFont="1" applyBorder="1" applyAlignment="1">
      <alignment vertical="center"/>
    </xf>
    <xf numFmtId="171" fontId="67" fillId="0" borderId="1" xfId="0" applyNumberFormat="1" applyFont="1" applyBorder="1" applyAlignment="1">
      <alignment horizontal="right" vertical="center"/>
    </xf>
    <xf numFmtId="43" fontId="67" fillId="0" borderId="1" xfId="77" applyFont="1" applyBorder="1" applyAlignment="1">
      <alignment horizontal="right" vertical="center"/>
    </xf>
    <xf numFmtId="0" fontId="68" fillId="0" borderId="0" xfId="0" applyFont="1"/>
    <xf numFmtId="43" fontId="68" fillId="0" borderId="0" xfId="77" applyFont="1"/>
    <xf numFmtId="0" fontId="65" fillId="0" borderId="1" xfId="0" applyFont="1" applyBorder="1" applyAlignment="1">
      <alignment horizontal="right" vertical="center"/>
    </xf>
    <xf numFmtId="0" fontId="17" fillId="0" borderId="0" xfId="0" applyFont="1" applyAlignment="1">
      <alignment horizontal="left"/>
    </xf>
    <xf numFmtId="169" fontId="17" fillId="0" borderId="0" xfId="77" applyNumberFormat="1" applyFont="1"/>
    <xf numFmtId="0" fontId="69" fillId="0" borderId="1" xfId="0" applyFont="1" applyBorder="1" applyAlignment="1">
      <alignment horizontal="center" vertical="center" wrapText="1"/>
    </xf>
    <xf numFmtId="0" fontId="69" fillId="0" borderId="1" xfId="0" applyFont="1" applyBorder="1" applyAlignment="1">
      <alignment vertical="center" wrapText="1"/>
    </xf>
    <xf numFmtId="43" fontId="69" fillId="0" borderId="1" xfId="77" applyFont="1" applyBorder="1" applyAlignment="1">
      <alignment horizontal="right" vertical="center" wrapText="1"/>
    </xf>
    <xf numFmtId="2" fontId="70" fillId="0" borderId="1" xfId="0" applyNumberFormat="1" applyFont="1" applyBorder="1" applyAlignment="1">
      <alignment horizontal="center" vertical="center"/>
    </xf>
    <xf numFmtId="0" fontId="70" fillId="0" borderId="1" xfId="0" applyFont="1" applyBorder="1" applyAlignment="1">
      <alignment horizontal="center" vertical="center"/>
    </xf>
    <xf numFmtId="43" fontId="70" fillId="0" borderId="1" xfId="77" applyFont="1" applyBorder="1" applyAlignment="1">
      <alignment horizontal="right" vertical="center"/>
    </xf>
    <xf numFmtId="0" fontId="70" fillId="0" borderId="1" xfId="0" applyFont="1" applyBorder="1" applyAlignment="1">
      <alignment horizontal="center" vertical="center" wrapText="1"/>
    </xf>
    <xf numFmtId="2" fontId="41" fillId="0" borderId="1" xfId="0" applyNumberFormat="1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2" fontId="70" fillId="0" borderId="1" xfId="0" applyNumberFormat="1" applyFont="1" applyFill="1" applyBorder="1" applyAlignment="1">
      <alignment horizontal="center" vertical="center"/>
    </xf>
    <xf numFmtId="2" fontId="70" fillId="0" borderId="1" xfId="0" applyNumberFormat="1" applyFont="1" applyBorder="1" applyAlignment="1">
      <alignment horizontal="left" vertical="center"/>
    </xf>
    <xf numFmtId="0" fontId="70" fillId="0" borderId="1" xfId="0" applyFont="1" applyBorder="1" applyAlignment="1">
      <alignment vertical="center" wrapText="1"/>
    </xf>
    <xf numFmtId="3" fontId="70" fillId="0" borderId="1" xfId="0" applyNumberFormat="1" applyFont="1" applyBorder="1" applyAlignment="1">
      <alignment horizontal="right" vertical="center"/>
    </xf>
    <xf numFmtId="43" fontId="0" fillId="0" borderId="0" xfId="77" applyFont="1"/>
    <xf numFmtId="0" fontId="69" fillId="0" borderId="10" xfId="0" applyFont="1" applyBorder="1" applyAlignment="1">
      <alignment horizontal="center" vertical="center" wrapText="1"/>
    </xf>
    <xf numFmtId="0" fontId="69" fillId="0" borderId="11" xfId="0" applyFont="1" applyBorder="1" applyAlignment="1">
      <alignment horizontal="center" vertical="center" wrapText="1"/>
    </xf>
    <xf numFmtId="0" fontId="69" fillId="0" borderId="15" xfId="0" applyFont="1" applyBorder="1" applyAlignment="1">
      <alignment horizontal="center" vertical="center" wrapText="1"/>
    </xf>
    <xf numFmtId="0" fontId="70" fillId="0" borderId="13" xfId="0" applyFont="1" applyBorder="1" applyAlignment="1">
      <alignment horizontal="center" vertical="center" wrapText="1"/>
    </xf>
    <xf numFmtId="0" fontId="69" fillId="0" borderId="15" xfId="0" applyFont="1" applyBorder="1" applyAlignment="1">
      <alignment vertical="center" wrapText="1"/>
    </xf>
    <xf numFmtId="43" fontId="69" fillId="0" borderId="15" xfId="77" applyFont="1" applyBorder="1" applyAlignment="1">
      <alignment horizontal="right" vertical="center" wrapText="1"/>
    </xf>
    <xf numFmtId="0" fontId="69" fillId="0" borderId="17" xfId="0" applyFont="1" applyBorder="1" applyAlignment="1">
      <alignment horizontal="center" vertical="center" wrapText="1"/>
    </xf>
    <xf numFmtId="2" fontId="70" fillId="0" borderId="15" xfId="0" applyNumberFormat="1" applyFont="1" applyBorder="1" applyAlignment="1">
      <alignment horizontal="left" vertical="center" wrapText="1"/>
    </xf>
    <xf numFmtId="0" fontId="70" fillId="0" borderId="15" xfId="0" applyFont="1" applyBorder="1" applyAlignment="1">
      <alignment horizontal="center" vertical="center"/>
    </xf>
    <xf numFmtId="43" fontId="70" fillId="0" borderId="15" xfId="77" applyFont="1" applyBorder="1" applyAlignment="1">
      <alignment horizontal="right" vertical="center"/>
    </xf>
    <xf numFmtId="0" fontId="41" fillId="0" borderId="17" xfId="0" applyFont="1" applyFill="1" applyBorder="1" applyAlignment="1">
      <alignment horizontal="center" vertical="center" wrapText="1"/>
    </xf>
    <xf numFmtId="2" fontId="70" fillId="0" borderId="15" xfId="0" applyNumberFormat="1" applyFont="1" applyBorder="1" applyAlignment="1">
      <alignment horizontal="center" vertical="center" wrapText="1"/>
    </xf>
    <xf numFmtId="0" fontId="70" fillId="0" borderId="17" xfId="0" applyFont="1" applyBorder="1" applyAlignment="1">
      <alignment horizontal="center" vertical="center" wrapText="1"/>
    </xf>
    <xf numFmtId="0" fontId="70" fillId="0" borderId="18" xfId="0" applyFont="1" applyBorder="1" applyAlignment="1">
      <alignment vertical="center" wrapText="1"/>
    </xf>
    <xf numFmtId="2" fontId="70" fillId="0" borderId="18" xfId="0" applyNumberFormat="1" applyFont="1" applyBorder="1" applyAlignment="1">
      <alignment horizontal="center" vertical="center" wrapText="1"/>
    </xf>
    <xf numFmtId="0" fontId="70" fillId="0" borderId="18" xfId="0" applyFont="1" applyBorder="1" applyAlignment="1">
      <alignment horizontal="center" vertical="center" wrapText="1"/>
    </xf>
    <xf numFmtId="0" fontId="70" fillId="0" borderId="19" xfId="0" applyFont="1" applyBorder="1" applyAlignment="1">
      <alignment vertical="center" wrapText="1"/>
    </xf>
    <xf numFmtId="2" fontId="70" fillId="0" borderId="19" xfId="0" applyNumberFormat="1" applyFont="1" applyBorder="1" applyAlignment="1">
      <alignment horizontal="center" vertical="center"/>
    </xf>
    <xf numFmtId="43" fontId="42" fillId="0" borderId="0" xfId="77" applyFont="1" applyFill="1" applyAlignment="1">
      <alignment horizontal="center" vertical="center" wrapText="1"/>
    </xf>
    <xf numFmtId="43" fontId="0" fillId="0" borderId="0" xfId="0" applyNumberFormat="1"/>
    <xf numFmtId="0" fontId="71" fillId="0" borderId="1" xfId="31" applyFont="1" applyFill="1" applyBorder="1" applyAlignment="1">
      <alignment horizontal="center" vertical="center" wrapText="1"/>
    </xf>
    <xf numFmtId="0" fontId="71" fillId="0" borderId="1" xfId="31" applyFont="1" applyFill="1" applyBorder="1" applyAlignment="1">
      <alignment vertical="center" wrapText="1"/>
    </xf>
    <xf numFmtId="0" fontId="72" fillId="0" borderId="1" xfId="31" applyFont="1" applyFill="1" applyBorder="1" applyAlignment="1">
      <alignment vertical="center" wrapText="1"/>
    </xf>
    <xf numFmtId="0" fontId="33" fillId="0" borderId="0" xfId="31" applyFont="1" applyFill="1" applyAlignment="1">
      <alignment vertical="center" wrapText="1"/>
    </xf>
    <xf numFmtId="0" fontId="72" fillId="0" borderId="1" xfId="31" applyFont="1" applyFill="1" applyBorder="1" applyAlignment="1">
      <alignment horizontal="center" vertical="center" wrapText="1"/>
    </xf>
    <xf numFmtId="169" fontId="72" fillId="0" borderId="1" xfId="77" applyNumberFormat="1" applyFont="1" applyFill="1" applyBorder="1" applyAlignment="1">
      <alignment horizontal="right" vertical="center" wrapText="1"/>
    </xf>
    <xf numFmtId="169" fontId="72" fillId="4" borderId="1" xfId="77" applyNumberFormat="1" applyFont="1" applyFill="1" applyBorder="1" applyAlignment="1">
      <alignment horizontal="right" vertical="center" wrapText="1"/>
    </xf>
    <xf numFmtId="169" fontId="71" fillId="0" borderId="1" xfId="77" applyNumberFormat="1" applyFont="1" applyFill="1" applyBorder="1" applyAlignment="1">
      <alignment horizontal="right" vertical="center" wrapText="1"/>
    </xf>
    <xf numFmtId="0" fontId="34" fillId="0" borderId="0" xfId="13" applyFont="1" applyFill="1" applyAlignment="1">
      <alignment horizontal="left" vertical="center" wrapText="1"/>
    </xf>
    <xf numFmtId="0" fontId="36" fillId="0" borderId="0" xfId="13" applyFont="1" applyFill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34" fillId="0" borderId="0" xfId="13" applyFont="1" applyFill="1" applyAlignment="1">
      <alignment horizontal="center" vertical="center" wrapText="1"/>
    </xf>
    <xf numFmtId="0" fontId="27" fillId="0" borderId="0" xfId="13" applyFont="1" applyFill="1" applyAlignment="1">
      <alignment horizontal="left" vertical="center"/>
    </xf>
    <xf numFmtId="0" fontId="30" fillId="0" borderId="0" xfId="25" applyFont="1" applyFill="1" applyAlignment="1">
      <alignment horizontal="center" vertical="center" wrapText="1"/>
    </xf>
    <xf numFmtId="0" fontId="30" fillId="0" borderId="2" xfId="25" applyFont="1" applyFill="1" applyBorder="1" applyAlignment="1">
      <alignment horizontal="center" vertical="center" wrapText="1"/>
    </xf>
    <xf numFmtId="0" fontId="30" fillId="0" borderId="3" xfId="25" applyFont="1" applyFill="1" applyBorder="1" applyAlignment="1">
      <alignment horizontal="center" vertical="center" wrapText="1"/>
    </xf>
    <xf numFmtId="0" fontId="30" fillId="0" borderId="5" xfId="25" applyFont="1" applyFill="1" applyBorder="1" applyAlignment="1">
      <alignment horizontal="center" vertical="center" wrapText="1"/>
    </xf>
    <xf numFmtId="0" fontId="30" fillId="0" borderId="7" xfId="25" applyFont="1" applyFill="1" applyBorder="1" applyAlignment="1">
      <alignment horizontal="center" vertical="center" wrapText="1"/>
    </xf>
    <xf numFmtId="0" fontId="30" fillId="0" borderId="6" xfId="25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right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2" fontId="27" fillId="0" borderId="5" xfId="0" applyNumberFormat="1" applyFont="1" applyFill="1" applyBorder="1" applyAlignment="1">
      <alignment horizontal="center" vertical="center" wrapText="1"/>
    </xf>
    <xf numFmtId="2" fontId="27" fillId="0" borderId="7" xfId="0" applyNumberFormat="1" applyFont="1" applyFill="1" applyBorder="1" applyAlignment="1">
      <alignment horizontal="center" vertical="center" wrapText="1"/>
    </xf>
    <xf numFmtId="2" fontId="27" fillId="0" borderId="6" xfId="0" applyNumberFormat="1" applyFont="1" applyFill="1" applyBorder="1" applyAlignment="1">
      <alignment horizontal="center" vertical="center" wrapText="1"/>
    </xf>
    <xf numFmtId="2" fontId="53" fillId="0" borderId="2" xfId="0" applyNumberFormat="1" applyFont="1" applyFill="1" applyBorder="1" applyAlignment="1">
      <alignment horizontal="center" vertical="center" wrapText="1"/>
    </xf>
    <xf numFmtId="2" fontId="53" fillId="0" borderId="3" xfId="0" applyNumberFormat="1" applyFont="1" applyFill="1" applyBorder="1" applyAlignment="1">
      <alignment horizontal="center" vertical="center" wrapText="1"/>
    </xf>
    <xf numFmtId="2" fontId="27" fillId="0" borderId="2" xfId="0" applyNumberFormat="1" applyFont="1" applyFill="1" applyBorder="1" applyAlignment="1">
      <alignment horizontal="center" vertical="center" wrapText="1"/>
    </xf>
    <xf numFmtId="2" fontId="27" fillId="0" borderId="3" xfId="0" applyNumberFormat="1" applyFont="1" applyFill="1" applyBorder="1" applyAlignment="1">
      <alignment horizontal="center" vertical="center" wrapText="1"/>
    </xf>
    <xf numFmtId="0" fontId="34" fillId="0" borderId="0" xfId="17" applyFont="1" applyFill="1" applyAlignment="1">
      <alignment horizontal="left" vertical="center"/>
    </xf>
    <xf numFmtId="0" fontId="34" fillId="0" borderId="0" xfId="17" applyFont="1" applyFill="1" applyAlignment="1">
      <alignment horizontal="center" vertical="center"/>
    </xf>
    <xf numFmtId="0" fontId="36" fillId="0" borderId="0" xfId="17" applyFont="1" applyFill="1" applyAlignment="1">
      <alignment horizontal="center" vertical="center"/>
    </xf>
    <xf numFmtId="0" fontId="27" fillId="0" borderId="5" xfId="17" applyFont="1" applyFill="1" applyBorder="1" applyAlignment="1">
      <alignment horizontal="center" vertical="center" wrapText="1"/>
    </xf>
    <xf numFmtId="0" fontId="27" fillId="0" borderId="7" xfId="17" applyFont="1" applyFill="1" applyBorder="1" applyAlignment="1">
      <alignment horizontal="center" vertical="center" wrapText="1"/>
    </xf>
    <xf numFmtId="0" fontId="27" fillId="0" borderId="6" xfId="17" applyFont="1" applyFill="1" applyBorder="1" applyAlignment="1">
      <alignment horizontal="center" vertical="center" wrapText="1"/>
    </xf>
    <xf numFmtId="0" fontId="27" fillId="0" borderId="2" xfId="17" applyFont="1" applyFill="1" applyBorder="1" applyAlignment="1">
      <alignment horizontal="center" vertical="center" wrapText="1"/>
    </xf>
    <xf numFmtId="0" fontId="27" fillId="0" borderId="3" xfId="17" applyFont="1" applyFill="1" applyBorder="1" applyAlignment="1">
      <alignment horizontal="center" vertical="center" wrapText="1"/>
    </xf>
    <xf numFmtId="0" fontId="27" fillId="0" borderId="0" xfId="17" applyFont="1" applyFill="1" applyAlignment="1">
      <alignment horizontal="left" vertical="center" wrapText="1"/>
    </xf>
    <xf numFmtId="0" fontId="28" fillId="0" borderId="0" xfId="17" applyFont="1" applyFill="1" applyAlignment="1">
      <alignment horizontal="center" vertical="center" wrapText="1"/>
    </xf>
    <xf numFmtId="0" fontId="18" fillId="0" borderId="0" xfId="17" applyFont="1" applyFill="1" applyAlignment="1">
      <alignment horizontal="right" vertical="center" wrapText="1"/>
    </xf>
    <xf numFmtId="0" fontId="27" fillId="0" borderId="0" xfId="17" applyFont="1" applyAlignment="1">
      <alignment horizontal="left"/>
    </xf>
    <xf numFmtId="0" fontId="28" fillId="0" borderId="0" xfId="17" applyFont="1" applyAlignment="1">
      <alignment horizontal="center" vertical="center"/>
    </xf>
    <xf numFmtId="0" fontId="18" fillId="0" borderId="0" xfId="17" applyFont="1" applyAlignment="1">
      <alignment horizontal="right" vertical="center"/>
    </xf>
    <xf numFmtId="0" fontId="34" fillId="0" borderId="5" xfId="17" applyFont="1" applyFill="1" applyBorder="1" applyAlignment="1">
      <alignment horizontal="center" vertical="center" wrapText="1"/>
    </xf>
    <xf numFmtId="0" fontId="34" fillId="0" borderId="7" xfId="17" applyFont="1" applyFill="1" applyBorder="1" applyAlignment="1">
      <alignment horizontal="center" vertical="center" wrapText="1"/>
    </xf>
    <xf numFmtId="0" fontId="34" fillId="0" borderId="6" xfId="17" applyFont="1" applyFill="1" applyBorder="1" applyAlignment="1">
      <alignment horizontal="center" vertical="center" wrapText="1"/>
    </xf>
    <xf numFmtId="0" fontId="34" fillId="0" borderId="2" xfId="17" applyFont="1" applyFill="1" applyBorder="1" applyAlignment="1">
      <alignment horizontal="center" vertical="center" wrapText="1"/>
    </xf>
    <xf numFmtId="0" fontId="34" fillId="0" borderId="3" xfId="17" applyFont="1" applyFill="1" applyBorder="1" applyAlignment="1">
      <alignment horizontal="center" vertical="center" wrapText="1"/>
    </xf>
    <xf numFmtId="0" fontId="34" fillId="2" borderId="1" xfId="6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34" fillId="0" borderId="1" xfId="60" applyFont="1" applyBorder="1" applyAlignment="1">
      <alignment horizontal="center" vertical="center" wrapText="1"/>
    </xf>
    <xf numFmtId="0" fontId="34" fillId="0" borderId="5" xfId="60" applyFont="1" applyBorder="1" applyAlignment="1">
      <alignment horizontal="center" vertical="center" wrapText="1"/>
    </xf>
    <xf numFmtId="0" fontId="34" fillId="0" borderId="6" xfId="60" applyFont="1" applyBorder="1" applyAlignment="1">
      <alignment horizontal="center" vertical="center" wrapText="1"/>
    </xf>
    <xf numFmtId="0" fontId="34" fillId="2" borderId="5" xfId="60" applyFont="1" applyFill="1" applyBorder="1" applyAlignment="1">
      <alignment horizontal="center" vertical="center" wrapText="1"/>
    </xf>
    <xf numFmtId="0" fontId="34" fillId="2" borderId="6" xfId="60" applyFont="1" applyFill="1" applyBorder="1" applyAlignment="1">
      <alignment horizontal="center" vertical="center" wrapText="1"/>
    </xf>
    <xf numFmtId="0" fontId="72" fillId="0" borderId="2" xfId="31" applyFont="1" applyFill="1" applyBorder="1" applyAlignment="1">
      <alignment horizontal="center" vertical="center" wrapText="1"/>
    </xf>
    <xf numFmtId="0" fontId="72" fillId="0" borderId="3" xfId="31" applyFont="1" applyFill="1" applyBorder="1" applyAlignment="1">
      <alignment horizontal="center" vertical="center" wrapText="1"/>
    </xf>
    <xf numFmtId="0" fontId="72" fillId="0" borderId="1" xfId="31" applyFont="1" applyFill="1" applyBorder="1" applyAlignment="1">
      <alignment horizontal="center" vertical="center" wrapText="1"/>
    </xf>
    <xf numFmtId="0" fontId="64" fillId="0" borderId="0" xfId="31" applyFont="1" applyFill="1" applyAlignment="1">
      <alignment horizontal="center" vertical="center" wrapText="1"/>
    </xf>
    <xf numFmtId="0" fontId="63" fillId="0" borderId="0" xfId="31" applyFont="1" applyFill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65" fillId="0" borderId="1" xfId="0" applyFont="1" applyBorder="1" applyAlignment="1">
      <alignment horizontal="center" vertical="center"/>
    </xf>
    <xf numFmtId="169" fontId="65" fillId="0" borderId="1" xfId="77" applyNumberFormat="1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/>
    </xf>
    <xf numFmtId="0" fontId="69" fillId="0" borderId="1" xfId="0" applyFont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0" fontId="70" fillId="0" borderId="1" xfId="0" applyFont="1" applyBorder="1" applyAlignment="1">
      <alignment horizontal="left" vertical="center" wrapText="1"/>
    </xf>
    <xf numFmtId="0" fontId="69" fillId="0" borderId="12" xfId="0" applyFont="1" applyBorder="1" applyAlignment="1">
      <alignment horizontal="center" vertical="center"/>
    </xf>
    <xf numFmtId="0" fontId="69" fillId="0" borderId="16" xfId="0" applyFont="1" applyBorder="1" applyAlignment="1">
      <alignment horizontal="center" vertical="center"/>
    </xf>
    <xf numFmtId="2" fontId="70" fillId="0" borderId="1" xfId="0" applyNumberFormat="1" applyFont="1" applyBorder="1" applyAlignment="1">
      <alignment horizontal="left" vertical="center" wrapText="1"/>
    </xf>
    <xf numFmtId="2" fontId="70" fillId="0" borderId="1" xfId="0" applyNumberFormat="1" applyFont="1" applyBorder="1" applyAlignment="1">
      <alignment horizontal="left" vertical="center"/>
    </xf>
    <xf numFmtId="2" fontId="70" fillId="0" borderId="1" xfId="0" applyNumberFormat="1" applyFont="1" applyFill="1" applyBorder="1" applyAlignment="1">
      <alignment horizontal="left" vertical="center" wrapText="1"/>
    </xf>
    <xf numFmtId="0" fontId="69" fillId="0" borderId="8" xfId="0" applyFont="1" applyBorder="1" applyAlignment="1">
      <alignment horizontal="center" vertical="center"/>
    </xf>
    <xf numFmtId="0" fontId="69" fillId="0" borderId="13" xfId="0" applyFont="1" applyBorder="1" applyAlignment="1">
      <alignment horizontal="center" vertical="center"/>
    </xf>
    <xf numFmtId="0" fontId="69" fillId="0" borderId="9" xfId="0" applyFont="1" applyBorder="1" applyAlignment="1">
      <alignment horizontal="center" vertical="center"/>
    </xf>
    <xf numFmtId="0" fontId="69" fillId="0" borderId="14" xfId="0" applyFont="1" applyBorder="1" applyAlignment="1">
      <alignment horizontal="center" vertical="center"/>
    </xf>
    <xf numFmtId="169" fontId="66" fillId="0" borderId="1" xfId="77" applyNumberFormat="1" applyFont="1" applyBorder="1" applyAlignment="1">
      <alignment horizontal="right" vertical="center"/>
    </xf>
    <xf numFmtId="169" fontId="67" fillId="0" borderId="1" xfId="77" applyNumberFormat="1" applyFont="1" applyBorder="1" applyAlignment="1">
      <alignment horizontal="right" vertical="center"/>
    </xf>
    <xf numFmtId="43" fontId="61" fillId="0" borderId="1" xfId="77" applyFont="1" applyBorder="1" applyAlignment="1">
      <alignment horizontal="right" vertical="center"/>
    </xf>
    <xf numFmtId="43" fontId="34" fillId="0" borderId="1" xfId="77" applyFont="1" applyBorder="1" applyAlignment="1">
      <alignment horizontal="right" vertical="center"/>
    </xf>
    <xf numFmtId="43" fontId="35" fillId="0" borderId="1" xfId="77" applyFont="1" applyBorder="1" applyAlignment="1">
      <alignment horizontal="right" vertical="center"/>
    </xf>
  </cellXfs>
  <cellStyles count="78">
    <cellStyle name="Comma" xfId="77" builtinId="3"/>
    <cellStyle name="Comma 16" xfId="3"/>
    <cellStyle name="Comma 30" xfId="10"/>
    <cellStyle name="Hyperlink 2" xfId="1"/>
    <cellStyle name="Normal" xfId="0" builtinId="0"/>
    <cellStyle name="Normal 10" xfId="72"/>
    <cellStyle name="Normal 10 2" xfId="69"/>
    <cellStyle name="Normal 102" xfId="21"/>
    <cellStyle name="Normal 102 2" xfId="51"/>
    <cellStyle name="Normal 103" xfId="24"/>
    <cellStyle name="Normal 107" xfId="8"/>
    <cellStyle name="Normal 11" xfId="71"/>
    <cellStyle name="Normal 15" xfId="64"/>
    <cellStyle name="Normal 18" xfId="75"/>
    <cellStyle name="Normal 2" xfId="6"/>
    <cellStyle name="Normal 2 10 2" xfId="13"/>
    <cellStyle name="Normal 2 10 2 2" xfId="31"/>
    <cellStyle name="Normal 2 12" xfId="73"/>
    <cellStyle name="Normal 2 16" xfId="76"/>
    <cellStyle name="Normal 2 19" xfId="74"/>
    <cellStyle name="Normal 2 2" xfId="7"/>
    <cellStyle name="Normal 2 2 2" xfId="67"/>
    <cellStyle name="Normal 2 2 29" xfId="11"/>
    <cellStyle name="Normal 2 2 29 2" xfId="32"/>
    <cellStyle name="Normal 2 2 3" xfId="68"/>
    <cellStyle name="Normal 2 3" xfId="61"/>
    <cellStyle name="Normal 2 32 2 3" xfId="15"/>
    <cellStyle name="Normal 2 32 2 3 2" xfId="28"/>
    <cellStyle name="Normal 2 32 2 3 2 2" xfId="35"/>
    <cellStyle name="Normal 2 32 2 3 2 2 2" xfId="37"/>
    <cellStyle name="Normal 2 32 2 3 2 2 2 2" xfId="43"/>
    <cellStyle name="Normal 2 32 2 3 2 2 2 2 2" xfId="45"/>
    <cellStyle name="Normal 2 32 2 3 2 2 2 2 2 2" xfId="55"/>
    <cellStyle name="Normal 2 32 2 3 2 2 2 2 2 3" xfId="57"/>
    <cellStyle name="Normal 2 32 2 3 3" xfId="40"/>
    <cellStyle name="Normal 2 32 2 3 3 2" xfId="48"/>
    <cellStyle name="Normal 2 4 2" xfId="14"/>
    <cellStyle name="Normal 2 4 2 2" xfId="34"/>
    <cellStyle name="Normal 2 48" xfId="63"/>
    <cellStyle name="Normal 2 49" xfId="62"/>
    <cellStyle name="Normal 2 56" xfId="65"/>
    <cellStyle name="Normal 2 9" xfId="66"/>
    <cellStyle name="Normal 20" xfId="2"/>
    <cellStyle name="Normal 26" xfId="41"/>
    <cellStyle name="Normal 26 2" xfId="22"/>
    <cellStyle name="Normal 26 2 2" xfId="53"/>
    <cellStyle name="Normal 26 3" xfId="9"/>
    <cellStyle name="Normal 26 3 2" xfId="19"/>
    <cellStyle name="Normal 26 3 2 2" xfId="27"/>
    <cellStyle name="Normal 26 3 2 2 2" xfId="30"/>
    <cellStyle name="Normal 26 3 2 2 2 2" xfId="36"/>
    <cellStyle name="Normal 26 3 2 2 2 2 2" xfId="42"/>
    <cellStyle name="Normal 26 3 2 2 2 2 2 2" xfId="44"/>
    <cellStyle name="Normal 26 3 2 2 2 2 2 2 2" xfId="54"/>
    <cellStyle name="Normal 26 3 2 2 2 2 2 2 3" xfId="56"/>
    <cellStyle name="Normal 26 3 2 3" xfId="50"/>
    <cellStyle name="Normal 26 3 3" xfId="39"/>
    <cellStyle name="Normal 26 3 3 2" xfId="47"/>
    <cellStyle name="Normal 3" xfId="17"/>
    <cellStyle name="Normal 3 3" xfId="59"/>
    <cellStyle name="Normal 4" xfId="26"/>
    <cellStyle name="Normal 5" xfId="16"/>
    <cellStyle name="Normal 5 13 3" xfId="60"/>
    <cellStyle name="Normal 5 2" xfId="5"/>
    <cellStyle name="Normal 5 2 2" xfId="18"/>
    <cellStyle name="Normal 5 2 2 2" xfId="49"/>
    <cellStyle name="Normal 5 2 3" xfId="29"/>
    <cellStyle name="Normal 5 3" xfId="4"/>
    <cellStyle name="Normal 5 3 2" xfId="25"/>
    <cellStyle name="Normal 5 3 2 2" xfId="58"/>
    <cellStyle name="Normal 5 4" xfId="20"/>
    <cellStyle name="Normal 59" xfId="12"/>
    <cellStyle name="Normal 59 2" xfId="23"/>
    <cellStyle name="Normal 59 2 2" xfId="52"/>
    <cellStyle name="Normal 59 3" xfId="33"/>
    <cellStyle name="Normal 6 6" xfId="70"/>
    <cellStyle name="Normal 7" xfId="38"/>
    <cellStyle name="Normal 7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-%20KE%20HOACH%202023/0.%20HO%20SO/BI&#7874;U%20K&#7870;%20HO&#7840;CH%20S&#7916;%20D&#7908;NG%20&#272;&#7844;T%20N&#258;M%202023%20-%20HUY&#7878;N%20&#272;&#258;K%20H&#192;%20(-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xz"/>
      <sheetName val="BIEU1"/>
      <sheetName val="BIEU2"/>
      <sheetName val="BIEU6"/>
      <sheetName val="BIEU7"/>
      <sheetName val="BIEU8"/>
      <sheetName val="BIEU9"/>
      <sheetName val="BIEU 10 - DANH MUC"/>
      <sheetName val="BIEU 11"/>
      <sheetName val="BIEU13"/>
      <sheetName val="Phụ bieu so sanh"/>
      <sheetName val="THU-CHI"/>
    </sheetNames>
    <sheetDataSet>
      <sheetData sheetId="0"/>
      <sheetData sheetId="1">
        <row r="8">
          <cell r="B8" t="str">
            <v>Tổng diện tích tự nhiên</v>
          </cell>
        </row>
        <row r="9">
          <cell r="A9">
            <v>1</v>
          </cell>
          <cell r="B9" t="str">
            <v>Đất nông nghiệp</v>
          </cell>
          <cell r="C9" t="str">
            <v>NNP</v>
          </cell>
        </row>
        <row r="10">
          <cell r="A10" t="str">
            <v>1.1</v>
          </cell>
          <cell r="B10" t="str">
            <v>Đất trồng lúa</v>
          </cell>
          <cell r="C10" t="str">
            <v>LUA</v>
          </cell>
        </row>
        <row r="11">
          <cell r="B11" t="str">
            <v>Trong đó: Đất chuyên trồng lúa nước</v>
          </cell>
          <cell r="C11" t="str">
            <v>LUC</v>
          </cell>
        </row>
        <row r="12">
          <cell r="B12" t="str">
            <v>Đất trồng lúa nước còn lại</v>
          </cell>
          <cell r="C12" t="str">
            <v>LUK</v>
          </cell>
        </row>
        <row r="13">
          <cell r="B13" t="str">
            <v>Đất trồng lúa nương</v>
          </cell>
          <cell r="C13" t="str">
            <v>LUN</v>
          </cell>
        </row>
        <row r="14">
          <cell r="A14" t="str">
            <v>1.2</v>
          </cell>
          <cell r="B14" t="str">
            <v>Đất trồng cây hàng năm khác</v>
          </cell>
          <cell r="C14" t="str">
            <v>HNK</v>
          </cell>
        </row>
        <row r="15">
          <cell r="A15" t="str">
            <v>1.3</v>
          </cell>
          <cell r="B15" t="str">
            <v>Đất trồng cây lâu năm</v>
          </cell>
          <cell r="C15" t="str">
            <v>CLN</v>
          </cell>
        </row>
        <row r="16">
          <cell r="A16" t="str">
            <v>1.4</v>
          </cell>
          <cell r="B16" t="str">
            <v>Đất rừng phòng hộ</v>
          </cell>
          <cell r="C16" t="str">
            <v>RPH</v>
          </cell>
        </row>
        <row r="17">
          <cell r="A17" t="str">
            <v>1.5</v>
          </cell>
          <cell r="B17" t="str">
            <v>Đất rừng đặc dụng</v>
          </cell>
          <cell r="C17" t="str">
            <v>RDD</v>
          </cell>
        </row>
        <row r="18">
          <cell r="A18" t="str">
            <v>1.6</v>
          </cell>
          <cell r="B18" t="str">
            <v>Đất rừng sản xuất</v>
          </cell>
          <cell r="C18" t="str">
            <v>RSX</v>
          </cell>
        </row>
        <row r="19">
          <cell r="B19" t="str">
            <v>Trong  đó:  đất  có  rừng  sản  xuất  là  rừng  tự nhiên</v>
          </cell>
          <cell r="C19" t="str">
            <v>RSN</v>
          </cell>
        </row>
        <row r="20">
          <cell r="A20" t="str">
            <v>1.7</v>
          </cell>
          <cell r="B20" t="str">
            <v>Đất nuôi trồng thủy sản</v>
          </cell>
          <cell r="C20" t="str">
            <v>NTS</v>
          </cell>
        </row>
        <row r="21">
          <cell r="A21" t="str">
            <v>1.8</v>
          </cell>
          <cell r="B21" t="str">
            <v>Đất làm muối</v>
          </cell>
          <cell r="C21" t="str">
            <v>LMU</v>
          </cell>
        </row>
        <row r="22">
          <cell r="A22" t="str">
            <v>1.9</v>
          </cell>
          <cell r="B22" t="str">
            <v>Đất nông nghiệp khác</v>
          </cell>
          <cell r="C22" t="str">
            <v>NKH</v>
          </cell>
        </row>
        <row r="23">
          <cell r="A23">
            <v>2</v>
          </cell>
          <cell r="B23" t="str">
            <v>Đất phi nông nghiệp</v>
          </cell>
          <cell r="C23" t="str">
            <v>PNN</v>
          </cell>
        </row>
        <row r="24">
          <cell r="A24" t="str">
            <v>2.1</v>
          </cell>
          <cell r="B24" t="str">
            <v>Đất quốc phòng</v>
          </cell>
          <cell r="C24" t="str">
            <v>CQP</v>
          </cell>
        </row>
        <row r="25">
          <cell r="A25" t="str">
            <v>2.2</v>
          </cell>
          <cell r="B25" t="str">
            <v>Đất an ninh</v>
          </cell>
          <cell r="C25" t="str">
            <v>CAN</v>
          </cell>
        </row>
        <row r="26">
          <cell r="A26" t="str">
            <v>2.3</v>
          </cell>
          <cell r="B26" t="str">
            <v>Đất khu công nghiệp</v>
          </cell>
          <cell r="C26" t="str">
            <v>SKK</v>
          </cell>
        </row>
        <row r="27">
          <cell r="A27" t="str">
            <v>2.4</v>
          </cell>
          <cell r="B27" t="str">
            <v>Đất cụm công nghiệp</v>
          </cell>
          <cell r="C27" t="str">
            <v>SKN</v>
          </cell>
        </row>
        <row r="28">
          <cell r="A28" t="str">
            <v>2.5</v>
          </cell>
          <cell r="B28" t="str">
            <v>Đất thương mại dịch vụ</v>
          </cell>
          <cell r="C28" t="str">
            <v>TMD</v>
          </cell>
        </row>
        <row r="29">
          <cell r="A29" t="str">
            <v>2.6</v>
          </cell>
          <cell r="B29" t="str">
            <v>Đất cơ sở sản xuất phi nông nghiệp</v>
          </cell>
          <cell r="C29" t="str">
            <v>SKC</v>
          </cell>
        </row>
        <row r="30">
          <cell r="A30" t="str">
            <v>2.7</v>
          </cell>
          <cell r="B30" t="str">
            <v>Đất sử dụng cho hoạt động khoáng sản</v>
          </cell>
          <cell r="C30" t="str">
            <v>SKS</v>
          </cell>
        </row>
        <row r="31">
          <cell r="A31" t="str">
            <v>2.8</v>
          </cell>
          <cell r="B31" t="str">
            <v>Đất sản xuất vật liệu xây dựng, làm đồ gốm</v>
          </cell>
          <cell r="C31" t="str">
            <v>SKX</v>
          </cell>
        </row>
        <row r="32">
          <cell r="A32" t="str">
            <v>2.9</v>
          </cell>
          <cell r="B32" t="str">
            <v>Đất phát triển hạ tầng cấp quốc gia, cấp tỉnh, cấp huyện, cấp xã</v>
          </cell>
          <cell r="C32" t="str">
            <v>DHT</v>
          </cell>
        </row>
        <row r="33">
          <cell r="A33" t="str">
            <v>-</v>
          </cell>
          <cell r="B33" t="str">
            <v xml:space="preserve"> Đất giao thông</v>
          </cell>
          <cell r="C33" t="str">
            <v>DGT</v>
          </cell>
        </row>
        <row r="34">
          <cell r="A34" t="str">
            <v>-</v>
          </cell>
          <cell r="B34" t="str">
            <v xml:space="preserve"> Đất thuỷ lợi</v>
          </cell>
          <cell r="C34" t="str">
            <v>DTL</v>
          </cell>
        </row>
        <row r="35">
          <cell r="A35" t="str">
            <v>-</v>
          </cell>
          <cell r="B35" t="str">
            <v xml:space="preserve"> Đất cơ sở văn hóa</v>
          </cell>
          <cell r="C35" t="str">
            <v>DVH</v>
          </cell>
        </row>
        <row r="36">
          <cell r="A36" t="str">
            <v>-</v>
          </cell>
          <cell r="B36" t="str">
            <v xml:space="preserve"> Đất cơ sở y tế</v>
          </cell>
          <cell r="C36" t="str">
            <v>DYT</v>
          </cell>
        </row>
        <row r="37">
          <cell r="A37" t="str">
            <v>-</v>
          </cell>
          <cell r="B37" t="str">
            <v xml:space="preserve"> Đất cơ sở giáo dục - đào tạo</v>
          </cell>
          <cell r="C37" t="str">
            <v>DGD</v>
          </cell>
        </row>
        <row r="38">
          <cell r="A38" t="str">
            <v>-</v>
          </cell>
          <cell r="B38" t="str">
            <v xml:space="preserve"> Đất cơ sở thể dục - thể thao</v>
          </cell>
          <cell r="C38" t="str">
            <v>DTT</v>
          </cell>
        </row>
        <row r="39">
          <cell r="A39" t="str">
            <v>-</v>
          </cell>
          <cell r="B39" t="str">
            <v xml:space="preserve"> Đất công trình năng lượng</v>
          </cell>
          <cell r="C39" t="str">
            <v>DNL</v>
          </cell>
        </row>
        <row r="40">
          <cell r="A40" t="str">
            <v>-</v>
          </cell>
          <cell r="B40" t="str">
            <v xml:space="preserve"> Đất công trình bưu chính VT</v>
          </cell>
          <cell r="C40" t="str">
            <v>DBV</v>
          </cell>
        </row>
        <row r="41">
          <cell r="A41" t="str">
            <v>-</v>
          </cell>
          <cell r="B41" t="str">
            <v>Đất xây dựng kho dự trữ quốc gia</v>
          </cell>
          <cell r="C41" t="str">
            <v>DKG</v>
          </cell>
        </row>
        <row r="42">
          <cell r="A42" t="str">
            <v>-</v>
          </cell>
          <cell r="B42" t="str">
            <v>Đất có di tích lịch sử văn hóa</v>
          </cell>
          <cell r="C42" t="str">
            <v>DDT</v>
          </cell>
        </row>
        <row r="43">
          <cell r="A43" t="str">
            <v>-</v>
          </cell>
          <cell r="B43" t="str">
            <v>Đất bãi thải, xử lý chất thải</v>
          </cell>
          <cell r="C43" t="str">
            <v>DRA</v>
          </cell>
        </row>
        <row r="44">
          <cell r="A44" t="str">
            <v>-</v>
          </cell>
          <cell r="B44" t="str">
            <v>Đất cơ sở tôn giáo</v>
          </cell>
          <cell r="C44" t="str">
            <v>TON</v>
          </cell>
        </row>
        <row r="45">
          <cell r="A45" t="str">
            <v>-</v>
          </cell>
          <cell r="B45" t="str">
            <v>Đất làm nghĩa trang, nghĩa địa, nhà tang lễ, nhà hỏa táng</v>
          </cell>
          <cell r="C45" t="str">
            <v>NTD</v>
          </cell>
        </row>
        <row r="46">
          <cell r="A46" t="str">
            <v>-</v>
          </cell>
          <cell r="B46" t="str">
            <v xml:space="preserve"> Đất cơ sở nghiên cứu khoa học</v>
          </cell>
          <cell r="C46" t="str">
            <v>DKH</v>
          </cell>
        </row>
        <row r="47">
          <cell r="A47" t="str">
            <v>-</v>
          </cell>
          <cell r="B47" t="str">
            <v xml:space="preserve"> Đất cơ sở dịch vụ về xã hội</v>
          </cell>
          <cell r="C47" t="str">
            <v>DXH</v>
          </cell>
        </row>
        <row r="48">
          <cell r="A48" t="str">
            <v>-</v>
          </cell>
          <cell r="B48" t="str">
            <v xml:space="preserve"> Đất chợ</v>
          </cell>
          <cell r="C48" t="str">
            <v>DCH</v>
          </cell>
        </row>
        <row r="49">
          <cell r="A49" t="str">
            <v>2.10</v>
          </cell>
          <cell r="B49" t="str">
            <v xml:space="preserve">Đất danh lam thắng cảnh </v>
          </cell>
          <cell r="C49" t="str">
            <v>DDL</v>
          </cell>
        </row>
        <row r="50">
          <cell r="A50" t="str">
            <v>2.11</v>
          </cell>
          <cell r="B50" t="str">
            <v>Đất sinh hoạt cộng đồng</v>
          </cell>
          <cell r="C50" t="str">
            <v>DSH</v>
          </cell>
        </row>
        <row r="51">
          <cell r="A51" t="str">
            <v>2.12</v>
          </cell>
          <cell r="B51" t="str">
            <v>Đất khu vui chơi, giải trí công cộng</v>
          </cell>
          <cell r="C51" t="str">
            <v>DKV</v>
          </cell>
        </row>
        <row r="52">
          <cell r="A52" t="str">
            <v>2.13</v>
          </cell>
          <cell r="B52" t="str">
            <v>Đất ở tại nông thôn</v>
          </cell>
          <cell r="C52" t="str">
            <v>ONT</v>
          </cell>
        </row>
        <row r="53">
          <cell r="A53" t="str">
            <v>2.14</v>
          </cell>
          <cell r="B53" t="str">
            <v>Đất ở tại đô thị</v>
          </cell>
          <cell r="C53" t="str">
            <v>ODT</v>
          </cell>
        </row>
        <row r="54">
          <cell r="A54" t="str">
            <v>2.15</v>
          </cell>
          <cell r="B54" t="str">
            <v>Đất xây dựng trụ sở cơ quan</v>
          </cell>
          <cell r="C54" t="str">
            <v>TSC</v>
          </cell>
        </row>
        <row r="55">
          <cell r="A55" t="str">
            <v>2.16</v>
          </cell>
          <cell r="B55" t="str">
            <v>Đất xây dựng trụ của tổ chức sự nghiệp</v>
          </cell>
          <cell r="C55" t="str">
            <v>DTS</v>
          </cell>
        </row>
        <row r="56">
          <cell r="A56" t="str">
            <v>2.17</v>
          </cell>
          <cell r="B56" t="str">
            <v>Đất xây dựng cơ sở ngoại giao</v>
          </cell>
          <cell r="C56" t="str">
            <v>DNG</v>
          </cell>
        </row>
        <row r="57">
          <cell r="A57" t="str">
            <v>2.18</v>
          </cell>
          <cell r="B57" t="str">
            <v>Đất cơ sở tín ngưỡng</v>
          </cell>
          <cell r="C57" t="str">
            <v>TIN</v>
          </cell>
        </row>
        <row r="58">
          <cell r="A58" t="str">
            <v>2.19</v>
          </cell>
          <cell r="B58" t="str">
            <v>Đất sông, ngòi, kênh, rạch, suối</v>
          </cell>
          <cell r="C58" t="str">
            <v>SON</v>
          </cell>
        </row>
        <row r="59">
          <cell r="A59" t="str">
            <v>2.20</v>
          </cell>
          <cell r="B59" t="str">
            <v>Đất có mặt nước chuyên dùng</v>
          </cell>
          <cell r="C59" t="str">
            <v>MNC</v>
          </cell>
        </row>
        <row r="60">
          <cell r="A60" t="str">
            <v>2.21</v>
          </cell>
          <cell r="B60" t="str">
            <v>Đất phi nông nghiệp khác</v>
          </cell>
          <cell r="C60" t="str">
            <v>PNK</v>
          </cell>
        </row>
        <row r="61">
          <cell r="A61">
            <v>3</v>
          </cell>
          <cell r="B61" t="str">
            <v>Đất chưa sử dụng</v>
          </cell>
          <cell r="C61" t="str">
            <v>CSD</v>
          </cell>
        </row>
      </sheetData>
      <sheetData sheetId="2"/>
      <sheetData sheetId="3"/>
      <sheetData sheetId="4"/>
      <sheetData sheetId="5">
        <row r="9">
          <cell r="E9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D19">
            <v>0.3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10" zoomScaleNormal="115" workbookViewId="0">
      <selection activeCell="J32" sqref="J32"/>
    </sheetView>
  </sheetViews>
  <sheetFormatPr defaultRowHeight="13.2" x14ac:dyDescent="0.25"/>
  <cols>
    <col min="1" max="1" width="8.88671875" style="188"/>
    <col min="2" max="2" width="29.88671875" style="206" customWidth="1"/>
    <col min="3" max="3" width="8.88671875" style="188"/>
    <col min="4" max="4" width="11.6640625" style="207" bestFit="1" customWidth="1"/>
    <col min="5" max="5" width="11.6640625" style="188" bestFit="1" customWidth="1"/>
    <col min="6" max="6" width="8.88671875" style="188"/>
    <col min="7" max="7" width="9.21875" style="188" bestFit="1" customWidth="1"/>
    <col min="8" max="16384" width="8.88671875" style="188"/>
  </cols>
  <sheetData>
    <row r="1" spans="1:9" x14ac:dyDescent="0.25">
      <c r="A1" s="306" t="s">
        <v>311</v>
      </c>
      <c r="B1" s="306"/>
      <c r="C1" s="306"/>
      <c r="D1" s="306"/>
      <c r="E1" s="306"/>
      <c r="F1" s="306"/>
      <c r="G1" s="306"/>
    </row>
    <row r="3" spans="1:9" x14ac:dyDescent="0.25">
      <c r="A3" s="307" t="s">
        <v>2</v>
      </c>
      <c r="B3" s="307" t="s">
        <v>3</v>
      </c>
      <c r="C3" s="307" t="s">
        <v>4</v>
      </c>
      <c r="D3" s="308" t="s">
        <v>312</v>
      </c>
      <c r="E3" s="307" t="s">
        <v>313</v>
      </c>
      <c r="F3" s="307"/>
      <c r="G3" s="307"/>
    </row>
    <row r="4" spans="1:9" x14ac:dyDescent="0.25">
      <c r="A4" s="307"/>
      <c r="B4" s="307"/>
      <c r="C4" s="307"/>
      <c r="D4" s="308"/>
      <c r="E4" s="309" t="s">
        <v>314</v>
      </c>
      <c r="F4" s="307" t="s">
        <v>315</v>
      </c>
      <c r="G4" s="307"/>
    </row>
    <row r="5" spans="1:9" x14ac:dyDescent="0.25">
      <c r="A5" s="307"/>
      <c r="B5" s="307"/>
      <c r="C5" s="307"/>
      <c r="D5" s="308"/>
      <c r="E5" s="309"/>
      <c r="F5" s="189" t="s">
        <v>316</v>
      </c>
      <c r="G5" s="189" t="s">
        <v>317</v>
      </c>
    </row>
    <row r="6" spans="1:9" x14ac:dyDescent="0.25">
      <c r="A6" s="307"/>
      <c r="B6" s="307"/>
      <c r="C6" s="307"/>
      <c r="D6" s="308"/>
      <c r="E6" s="309"/>
      <c r="F6" s="189" t="s">
        <v>318</v>
      </c>
      <c r="G6" s="189" t="s">
        <v>319</v>
      </c>
    </row>
    <row r="7" spans="1:9" s="194" customFormat="1" x14ac:dyDescent="0.25">
      <c r="A7" s="190"/>
      <c r="B7" s="190" t="str">
        <f>[1]BIEU1!B8</f>
        <v>Tổng diện tích tự nhiên</v>
      </c>
      <c r="C7" s="190">
        <f>[1]BIEU1!C8</f>
        <v>0</v>
      </c>
      <c r="D7" s="191">
        <f>BIEU1!D8</f>
        <v>84503.773000000001</v>
      </c>
      <c r="E7" s="191">
        <f>BIEU6!D7</f>
        <v>84503.773000000001</v>
      </c>
      <c r="F7" s="192">
        <f>E7-D7</f>
        <v>0</v>
      </c>
      <c r="G7" s="193">
        <f>E7/E$7%*100%</f>
        <v>100</v>
      </c>
    </row>
    <row r="8" spans="1:9" s="194" customFormat="1" x14ac:dyDescent="0.25">
      <c r="A8" s="190">
        <f>[1]BIEU1!A9</f>
        <v>1</v>
      </c>
      <c r="B8" s="190" t="str">
        <f>[1]BIEU1!B9</f>
        <v>Đất nông nghiệp</v>
      </c>
      <c r="C8" s="190" t="str">
        <f>[1]BIEU1!C9</f>
        <v>NNP</v>
      </c>
      <c r="D8" s="191">
        <f>BIEU1!D9</f>
        <v>75277.67</v>
      </c>
      <c r="E8" s="191">
        <f>BIEU6!D8</f>
        <v>74881.56</v>
      </c>
      <c r="F8" s="192">
        <f t="shared" ref="F8:F60" si="0">E8-D8</f>
        <v>-396.11000000000058</v>
      </c>
      <c r="G8" s="193">
        <f t="shared" ref="G8:G60" si="1">E8/E$7%*100%</f>
        <v>88.613274107891016</v>
      </c>
      <c r="I8" s="195"/>
    </row>
    <row r="9" spans="1:9" x14ac:dyDescent="0.25">
      <c r="A9" s="196" t="str">
        <f>[1]BIEU1!A10</f>
        <v>1.1</v>
      </c>
      <c r="B9" s="196" t="str">
        <f>[1]BIEU1!B10</f>
        <v>Đất trồng lúa</v>
      </c>
      <c r="C9" s="196" t="str">
        <f>[1]BIEU1!C10</f>
        <v>LUA</v>
      </c>
      <c r="D9" s="191">
        <f>BIEU1!D10</f>
        <v>2292.1219999999998</v>
      </c>
      <c r="E9" s="191">
        <f>BIEU6!D9</f>
        <v>2250.462</v>
      </c>
      <c r="F9" s="197">
        <f t="shared" si="0"/>
        <v>-41.659999999999854</v>
      </c>
      <c r="G9" s="198">
        <f t="shared" si="1"/>
        <v>2.6631497270541993</v>
      </c>
      <c r="I9" s="199"/>
    </row>
    <row r="10" spans="1:9" s="203" customFormat="1" x14ac:dyDescent="0.25">
      <c r="A10" s="200"/>
      <c r="B10" s="200" t="str">
        <f>[1]BIEU1!B11</f>
        <v>Trong đó: Đất chuyên trồng lúa nước</v>
      </c>
      <c r="C10" s="200" t="str">
        <f>[1]BIEU1!C11</f>
        <v>LUC</v>
      </c>
      <c r="D10" s="191">
        <f>BIEU1!D11</f>
        <v>2292.1219999999998</v>
      </c>
      <c r="E10" s="191">
        <f>BIEU6!D10</f>
        <v>2250.462</v>
      </c>
      <c r="F10" s="201">
        <f t="shared" si="0"/>
        <v>-41.659999999999854</v>
      </c>
      <c r="G10" s="202">
        <f t="shared" si="1"/>
        <v>2.6631497270541993</v>
      </c>
      <c r="I10" s="204"/>
    </row>
    <row r="11" spans="1:9" x14ac:dyDescent="0.25">
      <c r="A11" s="196"/>
      <c r="B11" s="196" t="str">
        <f>[1]BIEU1!B12</f>
        <v>Đất trồng lúa nước còn lại</v>
      </c>
      <c r="C11" s="196" t="str">
        <f>[1]BIEU1!C12</f>
        <v>LUK</v>
      </c>
      <c r="D11" s="191">
        <f>BIEU1!D12</f>
        <v>0</v>
      </c>
      <c r="E11" s="191">
        <f>BIEU6!D11</f>
        <v>0</v>
      </c>
      <c r="F11" s="197">
        <f t="shared" si="0"/>
        <v>0</v>
      </c>
      <c r="G11" s="198">
        <f t="shared" si="1"/>
        <v>0</v>
      </c>
      <c r="I11" s="199"/>
    </row>
    <row r="12" spans="1:9" x14ac:dyDescent="0.25">
      <c r="A12" s="196"/>
      <c r="B12" s="196" t="str">
        <f>[1]BIEU1!B13</f>
        <v>Đất trồng lúa nương</v>
      </c>
      <c r="C12" s="196" t="str">
        <f>[1]BIEU1!C13</f>
        <v>LUN</v>
      </c>
      <c r="D12" s="191">
        <f>BIEU1!D13</f>
        <v>0</v>
      </c>
      <c r="E12" s="191">
        <f>BIEU6!D12</f>
        <v>0</v>
      </c>
      <c r="F12" s="197">
        <f t="shared" si="0"/>
        <v>0</v>
      </c>
      <c r="G12" s="198">
        <f t="shared" si="1"/>
        <v>0</v>
      </c>
      <c r="I12" s="199"/>
    </row>
    <row r="13" spans="1:9" x14ac:dyDescent="0.25">
      <c r="A13" s="196" t="str">
        <f>[1]BIEU1!A14</f>
        <v>1.2</v>
      </c>
      <c r="B13" s="196" t="str">
        <f>[1]BIEU1!B14</f>
        <v>Đất trồng cây hàng năm khác</v>
      </c>
      <c r="C13" s="196" t="str">
        <f>[1]BIEU1!C14</f>
        <v>HNK</v>
      </c>
      <c r="D13" s="191">
        <f>BIEU1!D14</f>
        <v>8697.9050000000007</v>
      </c>
      <c r="E13" s="191">
        <f>BIEU6!D13</f>
        <v>8339.5150000000012</v>
      </c>
      <c r="F13" s="197">
        <f t="shared" si="0"/>
        <v>-358.38999999999942</v>
      </c>
      <c r="G13" s="198">
        <f t="shared" si="1"/>
        <v>9.8688078696793831</v>
      </c>
    </row>
    <row r="14" spans="1:9" x14ac:dyDescent="0.25">
      <c r="A14" s="196" t="str">
        <f>[1]BIEU1!A15</f>
        <v>1.3</v>
      </c>
      <c r="B14" s="196" t="str">
        <f>[1]BIEU1!B15</f>
        <v>Đất trồng cây lâu năm</v>
      </c>
      <c r="C14" s="196" t="str">
        <f>[1]BIEU1!C15</f>
        <v>CLN</v>
      </c>
      <c r="D14" s="191">
        <f>BIEU1!D15</f>
        <v>24970.843999999994</v>
      </c>
      <c r="E14" s="191">
        <f>BIEU6!D14</f>
        <v>24829.253999999994</v>
      </c>
      <c r="F14" s="197">
        <f t="shared" si="0"/>
        <v>-141.59000000000015</v>
      </c>
      <c r="G14" s="198">
        <f t="shared" si="1"/>
        <v>29.382420593220132</v>
      </c>
    </row>
    <row r="15" spans="1:9" x14ac:dyDescent="0.25">
      <c r="A15" s="196" t="str">
        <f>[1]BIEU1!A16</f>
        <v>1.4</v>
      </c>
      <c r="B15" s="196" t="str">
        <f>[1]BIEU1!B16</f>
        <v>Đất rừng phòng hộ</v>
      </c>
      <c r="C15" s="196" t="str">
        <f>[1]BIEU1!C16</f>
        <v>RPH</v>
      </c>
      <c r="D15" s="191">
        <f>BIEU1!D16</f>
        <v>16252.607000000002</v>
      </c>
      <c r="E15" s="191">
        <f>BIEU6!D15</f>
        <v>16252.607000000002</v>
      </c>
      <c r="F15" s="197">
        <f t="shared" si="0"/>
        <v>0</v>
      </c>
      <c r="G15" s="198">
        <f t="shared" si="1"/>
        <v>19.232995667542561</v>
      </c>
    </row>
    <row r="16" spans="1:9" x14ac:dyDescent="0.25">
      <c r="A16" s="196" t="str">
        <f>[1]BIEU1!A17</f>
        <v>1.5</v>
      </c>
      <c r="B16" s="196" t="str">
        <f>[1]BIEU1!B17</f>
        <v>Đất rừng đặc dụng</v>
      </c>
      <c r="C16" s="196" t="str">
        <f>[1]BIEU1!C17</f>
        <v>RDD</v>
      </c>
      <c r="D16" s="191">
        <f>BIEU1!D17</f>
        <v>546.60799999999995</v>
      </c>
      <c r="E16" s="191">
        <f>BIEU6!D16</f>
        <v>546.60799999999995</v>
      </c>
      <c r="F16" s="197">
        <f t="shared" si="0"/>
        <v>0</v>
      </c>
      <c r="G16" s="198">
        <f t="shared" si="1"/>
        <v>0.64684449060043736</v>
      </c>
    </row>
    <row r="17" spans="1:7" x14ac:dyDescent="0.25">
      <c r="A17" s="196" t="str">
        <f>[1]BIEU1!A18</f>
        <v>1.6</v>
      </c>
      <c r="B17" s="196" t="str">
        <f>[1]BIEU1!B18</f>
        <v>Đất rừng sản xuất</v>
      </c>
      <c r="C17" s="196" t="str">
        <f>[1]BIEU1!C18</f>
        <v>RSX</v>
      </c>
      <c r="D17" s="191">
        <f>BIEU1!D18</f>
        <v>22245.833999999999</v>
      </c>
      <c r="E17" s="191">
        <f>BIEU6!D17</f>
        <v>22220.753999999997</v>
      </c>
      <c r="F17" s="197">
        <f t="shared" si="0"/>
        <v>-25.080000000001746</v>
      </c>
      <c r="G17" s="198">
        <f t="shared" si="1"/>
        <v>26.295576175042498</v>
      </c>
    </row>
    <row r="18" spans="1:7" s="203" customFormat="1" x14ac:dyDescent="0.25">
      <c r="A18" s="200"/>
      <c r="B18" s="200" t="str">
        <f>[1]BIEU1!B19</f>
        <v>Trong  đó:  đất  có  rừng  sản  xuất  là  rừng  tự nhiên</v>
      </c>
      <c r="C18" s="200" t="str">
        <f>[1]BIEU1!C19</f>
        <v>RSN</v>
      </c>
      <c r="D18" s="191">
        <f>BIEU1!D19</f>
        <v>0</v>
      </c>
      <c r="E18" s="191">
        <f>BIEU6!D18</f>
        <v>0</v>
      </c>
      <c r="F18" s="201">
        <f t="shared" si="0"/>
        <v>0</v>
      </c>
      <c r="G18" s="202">
        <f t="shared" si="1"/>
        <v>0</v>
      </c>
    </row>
    <row r="19" spans="1:7" x14ac:dyDescent="0.25">
      <c r="A19" s="196" t="str">
        <f>[1]BIEU1!A20</f>
        <v>1.7</v>
      </c>
      <c r="B19" s="196" t="str">
        <f>[1]BIEU1!B20</f>
        <v>Đất nuôi trồng thủy sản</v>
      </c>
      <c r="C19" s="196" t="str">
        <f>[1]BIEU1!C20</f>
        <v>NTS</v>
      </c>
      <c r="D19" s="191">
        <f>BIEU1!D20</f>
        <v>237.49399999999997</v>
      </c>
      <c r="E19" s="191">
        <f>BIEU6!D19</f>
        <v>237.19399999999996</v>
      </c>
      <c r="F19" s="197">
        <f t="shared" si="0"/>
        <v>-0.30000000000001137</v>
      </c>
      <c r="G19" s="198">
        <f t="shared" si="1"/>
        <v>0.28069042550324935</v>
      </c>
    </row>
    <row r="20" spans="1:7" x14ac:dyDescent="0.25">
      <c r="A20" s="196" t="str">
        <f>[1]BIEU1!A21</f>
        <v>1.8</v>
      </c>
      <c r="B20" s="196" t="str">
        <f>[1]BIEU1!B21</f>
        <v>Đất làm muối</v>
      </c>
      <c r="C20" s="196" t="str">
        <f>[1]BIEU1!C21</f>
        <v>LMU</v>
      </c>
      <c r="D20" s="191">
        <f>BIEU1!D21</f>
        <v>0</v>
      </c>
      <c r="E20" s="191">
        <f>BIEU6!D20</f>
        <v>0</v>
      </c>
      <c r="F20" s="197">
        <f t="shared" si="0"/>
        <v>0</v>
      </c>
      <c r="G20" s="198">
        <f t="shared" si="1"/>
        <v>0</v>
      </c>
    </row>
    <row r="21" spans="1:7" x14ac:dyDescent="0.25">
      <c r="A21" s="196" t="str">
        <f>[1]BIEU1!A22</f>
        <v>1.9</v>
      </c>
      <c r="B21" s="196" t="str">
        <f>[1]BIEU1!B22</f>
        <v>Đất nông nghiệp khác</v>
      </c>
      <c r="C21" s="196" t="str">
        <f>[1]BIEU1!C22</f>
        <v>NKH</v>
      </c>
      <c r="D21" s="191">
        <f>BIEU1!D22</f>
        <v>34.256</v>
      </c>
      <c r="E21" s="191">
        <f>BIEU6!D21</f>
        <v>205.166</v>
      </c>
      <c r="F21" s="197">
        <f t="shared" si="0"/>
        <v>170.91</v>
      </c>
      <c r="G21" s="198">
        <f t="shared" si="1"/>
        <v>0.24278915924854622</v>
      </c>
    </row>
    <row r="22" spans="1:7" s="194" customFormat="1" x14ac:dyDescent="0.25">
      <c r="A22" s="190">
        <f>[1]BIEU1!A23</f>
        <v>2</v>
      </c>
      <c r="B22" s="190" t="str">
        <f>[1]BIEU1!B23</f>
        <v>Đất phi nông nghiệp</v>
      </c>
      <c r="C22" s="190" t="str">
        <f>[1]BIEU1!C23</f>
        <v>PNN</v>
      </c>
      <c r="D22" s="191">
        <f>BIEU1!D23</f>
        <v>6300.9920000000011</v>
      </c>
      <c r="E22" s="191">
        <f>BIEU6!D22</f>
        <v>6768.3720000000012</v>
      </c>
      <c r="F22" s="192">
        <f t="shared" si="0"/>
        <v>467.38000000000011</v>
      </c>
      <c r="G22" s="193">
        <f t="shared" si="1"/>
        <v>8.0095500587885002</v>
      </c>
    </row>
    <row r="23" spans="1:7" x14ac:dyDescent="0.25">
      <c r="A23" s="196" t="str">
        <f>[1]BIEU1!A24</f>
        <v>2.1</v>
      </c>
      <c r="B23" s="196" t="str">
        <f>[1]BIEU1!B24</f>
        <v>Đất quốc phòng</v>
      </c>
      <c r="C23" s="196" t="str">
        <f>[1]BIEU1!C24</f>
        <v>CQP</v>
      </c>
      <c r="D23" s="323">
        <f>BIEU1!D24</f>
        <v>8.4269999999999996</v>
      </c>
      <c r="E23" s="323">
        <f>BIEU6!D23</f>
        <v>109.12699999999998</v>
      </c>
      <c r="F23" s="197">
        <f t="shared" si="0"/>
        <v>100.69999999999999</v>
      </c>
      <c r="G23" s="198">
        <f t="shared" si="1"/>
        <v>0.12913861254455464</v>
      </c>
    </row>
    <row r="24" spans="1:7" x14ac:dyDescent="0.25">
      <c r="A24" s="196" t="str">
        <f>[1]BIEU1!A25</f>
        <v>2.2</v>
      </c>
      <c r="B24" s="196" t="str">
        <f>[1]BIEU1!B25</f>
        <v>Đất an ninh</v>
      </c>
      <c r="C24" s="196" t="str">
        <f>[1]BIEU1!C25</f>
        <v>CAN</v>
      </c>
      <c r="D24" s="323">
        <f>BIEU1!D25</f>
        <v>52.934000000000005</v>
      </c>
      <c r="E24" s="323">
        <f>BIEU6!D24</f>
        <v>57.324000000000005</v>
      </c>
      <c r="F24" s="197">
        <f t="shared" si="0"/>
        <v>4.3900000000000006</v>
      </c>
      <c r="G24" s="198">
        <f t="shared" si="1"/>
        <v>6.7836024315742691E-2</v>
      </c>
    </row>
    <row r="25" spans="1:7" x14ac:dyDescent="0.25">
      <c r="A25" s="196" t="str">
        <f>[1]BIEU1!A26</f>
        <v>2.3</v>
      </c>
      <c r="B25" s="196" t="str">
        <f>[1]BIEU1!B26</f>
        <v>Đất khu công nghiệp</v>
      </c>
      <c r="C25" s="196" t="str">
        <f>[1]BIEU1!C26</f>
        <v>SKK</v>
      </c>
      <c r="D25" s="323">
        <f>BIEU1!D26</f>
        <v>0</v>
      </c>
      <c r="E25" s="323">
        <f>BIEU6!D25</f>
        <v>0</v>
      </c>
      <c r="F25" s="197">
        <f t="shared" si="0"/>
        <v>0</v>
      </c>
      <c r="G25" s="198">
        <f t="shared" si="1"/>
        <v>0</v>
      </c>
    </row>
    <row r="26" spans="1:7" x14ac:dyDescent="0.25">
      <c r="A26" s="196" t="str">
        <f>[1]BIEU1!A27</f>
        <v>2.4</v>
      </c>
      <c r="B26" s="196" t="str">
        <f>[1]BIEU1!B27</f>
        <v>Đất cụm công nghiệp</v>
      </c>
      <c r="C26" s="196" t="str">
        <f>[1]BIEU1!C27</f>
        <v>SKN</v>
      </c>
      <c r="D26" s="323">
        <f>BIEU1!D27</f>
        <v>58.14</v>
      </c>
      <c r="E26" s="323">
        <f>BIEU6!D26</f>
        <v>122.2</v>
      </c>
      <c r="F26" s="197">
        <f t="shared" si="0"/>
        <v>64.06</v>
      </c>
      <c r="G26" s="198">
        <f t="shared" si="1"/>
        <v>0.14460892769841177</v>
      </c>
    </row>
    <row r="27" spans="1:7" x14ac:dyDescent="0.25">
      <c r="A27" s="196" t="str">
        <f>[1]BIEU1!A28</f>
        <v>2.5</v>
      </c>
      <c r="B27" s="196" t="str">
        <f>[1]BIEU1!B28</f>
        <v>Đất thương mại dịch vụ</v>
      </c>
      <c r="C27" s="196" t="str">
        <f>[1]BIEU1!C28</f>
        <v>TMD</v>
      </c>
      <c r="D27" s="323">
        <f>BIEU1!D28</f>
        <v>4.49</v>
      </c>
      <c r="E27" s="323">
        <f>BIEU6!D27</f>
        <v>28.450000000000003</v>
      </c>
      <c r="F27" s="197">
        <f t="shared" si="0"/>
        <v>23.96</v>
      </c>
      <c r="G27" s="198">
        <f t="shared" si="1"/>
        <v>3.3667135785759535E-2</v>
      </c>
    </row>
    <row r="28" spans="1:7" x14ac:dyDescent="0.25">
      <c r="A28" s="196" t="str">
        <f>[1]BIEU1!A29</f>
        <v>2.6</v>
      </c>
      <c r="B28" s="196" t="str">
        <f>[1]BIEU1!B29</f>
        <v>Đất cơ sở sản xuất phi nông nghiệp</v>
      </c>
      <c r="C28" s="196" t="str">
        <f>[1]BIEU1!C29</f>
        <v>SKC</v>
      </c>
      <c r="D28" s="323">
        <f>BIEU1!D29</f>
        <v>62.199999999999996</v>
      </c>
      <c r="E28" s="323">
        <f>BIEU6!D28</f>
        <v>79.5</v>
      </c>
      <c r="F28" s="197">
        <f t="shared" si="0"/>
        <v>17.300000000000004</v>
      </c>
      <c r="G28" s="198">
        <f t="shared" si="1"/>
        <v>9.4078639541929091E-2</v>
      </c>
    </row>
    <row r="29" spans="1:7" x14ac:dyDescent="0.25">
      <c r="A29" s="196" t="str">
        <f>[1]BIEU1!A30</f>
        <v>2.7</v>
      </c>
      <c r="B29" s="196" t="str">
        <f>[1]BIEU1!B30</f>
        <v>Đất sử dụng cho hoạt động khoáng sản</v>
      </c>
      <c r="C29" s="196" t="str">
        <f>[1]BIEU1!C30</f>
        <v>SKS</v>
      </c>
      <c r="D29" s="323">
        <f>BIEU1!D30</f>
        <v>2.98</v>
      </c>
      <c r="E29" s="323">
        <f>BIEU6!D29</f>
        <v>2.98</v>
      </c>
      <c r="F29" s="197">
        <f t="shared" si="0"/>
        <v>0</v>
      </c>
      <c r="G29" s="198">
        <f t="shared" si="1"/>
        <v>3.5264697589301721E-3</v>
      </c>
    </row>
    <row r="30" spans="1:7" x14ac:dyDescent="0.25">
      <c r="A30" s="196" t="str">
        <f>[1]BIEU1!A31</f>
        <v>2.8</v>
      </c>
      <c r="B30" s="196" t="str">
        <f>[1]BIEU1!B31</f>
        <v>Đất sản xuất vật liệu xây dựng, làm đồ gốm</v>
      </c>
      <c r="C30" s="196" t="str">
        <f>[1]BIEU1!C31</f>
        <v>SKX</v>
      </c>
      <c r="D30" s="323">
        <f>BIEU1!D31</f>
        <v>51.75</v>
      </c>
      <c r="E30" s="323">
        <f>BIEU6!D30</f>
        <v>98.38</v>
      </c>
      <c r="F30" s="197">
        <f t="shared" si="0"/>
        <v>46.629999999999995</v>
      </c>
      <c r="G30" s="198">
        <f t="shared" si="1"/>
        <v>0.11642083720924508</v>
      </c>
    </row>
    <row r="31" spans="1:7" x14ac:dyDescent="0.25">
      <c r="A31" s="196" t="str">
        <f>[1]BIEU1!A32</f>
        <v>2.9</v>
      </c>
      <c r="B31" s="196" t="str">
        <f>[1]BIEU1!B32</f>
        <v>Đất phát triển hạ tầng cấp quốc gia, cấp tỉnh, cấp huyện, cấp xã</v>
      </c>
      <c r="C31" s="196" t="str">
        <f>[1]BIEU1!C32</f>
        <v>DHT</v>
      </c>
      <c r="D31" s="323">
        <f>BIEU1!D32</f>
        <v>4431.3250000000007</v>
      </c>
      <c r="E31" s="323">
        <f>BIEU6!D31</f>
        <v>4580.9350000000004</v>
      </c>
      <c r="F31" s="197">
        <f t="shared" si="0"/>
        <v>149.60999999999967</v>
      </c>
      <c r="G31" s="198">
        <f t="shared" si="1"/>
        <v>5.4209828003774465</v>
      </c>
    </row>
    <row r="32" spans="1:7" s="203" customFormat="1" x14ac:dyDescent="0.25">
      <c r="A32" s="200" t="str">
        <f>[1]BIEU1!A33</f>
        <v>-</v>
      </c>
      <c r="B32" s="200" t="str">
        <f>[1]BIEU1!B33</f>
        <v xml:space="preserve"> Đất giao thông</v>
      </c>
      <c r="C32" s="200" t="str">
        <f>[1]BIEU1!C33</f>
        <v>DGT</v>
      </c>
      <c r="D32" s="324">
        <f>BIEU1!D33</f>
        <v>1014.5900000000001</v>
      </c>
      <c r="E32" s="324">
        <f>BIEU6!D32</f>
        <v>1080.4800000000002</v>
      </c>
      <c r="F32" s="201">
        <f t="shared" si="0"/>
        <v>65.8900000000001</v>
      </c>
      <c r="G32" s="202">
        <f t="shared" si="1"/>
        <v>1.2786174648083468</v>
      </c>
    </row>
    <row r="33" spans="1:7" s="203" customFormat="1" x14ac:dyDescent="0.25">
      <c r="A33" s="200" t="str">
        <f>[1]BIEU1!A34</f>
        <v>-</v>
      </c>
      <c r="B33" s="200" t="str">
        <f>[1]BIEU1!B34</f>
        <v xml:space="preserve"> Đất thuỷ lợi</v>
      </c>
      <c r="C33" s="200" t="str">
        <f>[1]BIEU1!C34</f>
        <v>DTL</v>
      </c>
      <c r="D33" s="324">
        <f>BIEU1!D34</f>
        <v>906.66</v>
      </c>
      <c r="E33" s="324">
        <f>BIEU6!D33</f>
        <v>979.86</v>
      </c>
      <c r="F33" s="201">
        <f t="shared" si="0"/>
        <v>73.200000000000045</v>
      </c>
      <c r="G33" s="202">
        <f t="shared" si="1"/>
        <v>1.159545858384335</v>
      </c>
    </row>
    <row r="34" spans="1:7" s="203" customFormat="1" x14ac:dyDescent="0.25">
      <c r="A34" s="200" t="str">
        <f>[1]BIEU1!A35</f>
        <v>-</v>
      </c>
      <c r="B34" s="200" t="str">
        <f>[1]BIEU1!B35</f>
        <v xml:space="preserve"> Đất cơ sở văn hóa</v>
      </c>
      <c r="C34" s="200" t="str">
        <f>[1]BIEU1!C35</f>
        <v>DVH</v>
      </c>
      <c r="D34" s="324">
        <f>BIEU1!D35</f>
        <v>1.46</v>
      </c>
      <c r="E34" s="324">
        <f>BIEU6!D34</f>
        <v>2.0999999999999996</v>
      </c>
      <c r="F34" s="201">
        <f t="shared" si="0"/>
        <v>0.63999999999999968</v>
      </c>
      <c r="G34" s="202">
        <f t="shared" si="1"/>
        <v>2.4850961388434094E-3</v>
      </c>
    </row>
    <row r="35" spans="1:7" s="203" customFormat="1" x14ac:dyDescent="0.25">
      <c r="A35" s="200" t="str">
        <f>[1]BIEU1!A36</f>
        <v>-</v>
      </c>
      <c r="B35" s="200" t="str">
        <f>[1]BIEU1!B36</f>
        <v xml:space="preserve"> Đất cơ sở y tế</v>
      </c>
      <c r="C35" s="200" t="str">
        <f>[1]BIEU1!C36</f>
        <v>DYT</v>
      </c>
      <c r="D35" s="324">
        <f>BIEU1!D36</f>
        <v>4.8100000000000005</v>
      </c>
      <c r="E35" s="324">
        <f>BIEU6!D35</f>
        <v>5.0600000000000005</v>
      </c>
      <c r="F35" s="201">
        <f t="shared" si="0"/>
        <v>0.25</v>
      </c>
      <c r="G35" s="202">
        <f t="shared" si="1"/>
        <v>5.9878983154988833E-3</v>
      </c>
    </row>
    <row r="36" spans="1:7" s="203" customFormat="1" x14ac:dyDescent="0.25">
      <c r="A36" s="200" t="str">
        <f>[1]BIEU1!A37</f>
        <v>-</v>
      </c>
      <c r="B36" s="200" t="str">
        <f>[1]BIEU1!B37</f>
        <v xml:space="preserve"> Đất cơ sở giáo dục - đào tạo</v>
      </c>
      <c r="C36" s="200" t="str">
        <f>[1]BIEU1!C37</f>
        <v>DGD</v>
      </c>
      <c r="D36" s="324">
        <f>BIEU1!D37</f>
        <v>65.09</v>
      </c>
      <c r="E36" s="324">
        <f>BIEU6!D36</f>
        <v>65.240000000000009</v>
      </c>
      <c r="F36" s="201">
        <f t="shared" si="0"/>
        <v>0.15000000000000568</v>
      </c>
      <c r="G36" s="202">
        <f t="shared" si="1"/>
        <v>7.7203653380068613E-2</v>
      </c>
    </row>
    <row r="37" spans="1:7" s="203" customFormat="1" x14ac:dyDescent="0.25">
      <c r="A37" s="200" t="str">
        <f>[1]BIEU1!A38</f>
        <v>-</v>
      </c>
      <c r="B37" s="200" t="str">
        <f>[1]BIEU1!B38</f>
        <v xml:space="preserve"> Đất cơ sở thể dục - thể thao</v>
      </c>
      <c r="C37" s="200" t="str">
        <f>[1]BIEU1!C38</f>
        <v>DTT</v>
      </c>
      <c r="D37" s="324">
        <f>BIEU1!D38</f>
        <v>27.630000000000003</v>
      </c>
      <c r="E37" s="324">
        <f>BIEU6!D37</f>
        <v>30.810000000000002</v>
      </c>
      <c r="F37" s="201">
        <f t="shared" si="0"/>
        <v>3.1799999999999997</v>
      </c>
      <c r="G37" s="202">
        <f t="shared" si="1"/>
        <v>3.6459910494174033E-2</v>
      </c>
    </row>
    <row r="38" spans="1:7" s="203" customFormat="1" x14ac:dyDescent="0.25">
      <c r="A38" s="200" t="str">
        <f>[1]BIEU1!A39</f>
        <v>-</v>
      </c>
      <c r="B38" s="200" t="str">
        <f>[1]BIEU1!B39</f>
        <v xml:space="preserve"> Đất công trình năng lượng</v>
      </c>
      <c r="C38" s="200" t="str">
        <f>[1]BIEU1!C39</f>
        <v>DNL</v>
      </c>
      <c r="D38" s="324">
        <f>BIEU1!D39</f>
        <v>2297.7800000000002</v>
      </c>
      <c r="E38" s="324">
        <f>BIEU6!D38</f>
        <v>2299.09</v>
      </c>
      <c r="F38" s="201">
        <f t="shared" si="0"/>
        <v>1.3099999999999454</v>
      </c>
      <c r="G38" s="202">
        <f t="shared" si="1"/>
        <v>2.7206950865969026</v>
      </c>
    </row>
    <row r="39" spans="1:7" s="203" customFormat="1" x14ac:dyDescent="0.25">
      <c r="A39" s="200" t="str">
        <f>[1]BIEU1!A40</f>
        <v>-</v>
      </c>
      <c r="B39" s="200" t="str">
        <f>[1]BIEU1!B40</f>
        <v xml:space="preserve"> Đất công trình bưu chính VT</v>
      </c>
      <c r="C39" s="200" t="str">
        <f>[1]BIEU1!C40</f>
        <v>DBV</v>
      </c>
      <c r="D39" s="324">
        <f>BIEU1!D40</f>
        <v>1.01</v>
      </c>
      <c r="E39" s="324">
        <f>BIEU6!D39</f>
        <v>1.1200000000000001</v>
      </c>
      <c r="F39" s="201">
        <f t="shared" si="0"/>
        <v>0.1100000000000001</v>
      </c>
      <c r="G39" s="202">
        <f t="shared" si="1"/>
        <v>1.325384607383152E-3</v>
      </c>
    </row>
    <row r="40" spans="1:7" s="203" customFormat="1" x14ac:dyDescent="0.25">
      <c r="A40" s="200" t="str">
        <f>[1]BIEU1!A41</f>
        <v>-</v>
      </c>
      <c r="B40" s="200" t="str">
        <f>[1]BIEU1!B41</f>
        <v>Đất xây dựng kho dự trữ quốc gia</v>
      </c>
      <c r="C40" s="200" t="str">
        <f>[1]BIEU1!C41</f>
        <v>DKG</v>
      </c>
      <c r="D40" s="324">
        <f>BIEU1!D41</f>
        <v>0</v>
      </c>
      <c r="E40" s="324">
        <f>BIEU6!D40</f>
        <v>0</v>
      </c>
      <c r="F40" s="201">
        <f t="shared" si="0"/>
        <v>0</v>
      </c>
      <c r="G40" s="202">
        <f t="shared" si="1"/>
        <v>0</v>
      </c>
    </row>
    <row r="41" spans="1:7" s="203" customFormat="1" x14ac:dyDescent="0.25">
      <c r="A41" s="200" t="str">
        <f>[1]BIEU1!A42</f>
        <v>-</v>
      </c>
      <c r="B41" s="200" t="str">
        <f>[1]BIEU1!B42</f>
        <v>Đất có di tích lịch sử văn hóa</v>
      </c>
      <c r="C41" s="200" t="str">
        <f>[1]BIEU1!C42</f>
        <v>DDT</v>
      </c>
      <c r="D41" s="324">
        <f>BIEU1!D42</f>
        <v>3.41</v>
      </c>
      <c r="E41" s="324">
        <f>BIEU6!D41</f>
        <v>3.41</v>
      </c>
      <c r="F41" s="201">
        <f t="shared" si="0"/>
        <v>0</v>
      </c>
      <c r="G41" s="202">
        <f t="shared" si="1"/>
        <v>4.0353227778362043E-3</v>
      </c>
    </row>
    <row r="42" spans="1:7" s="203" customFormat="1" x14ac:dyDescent="0.25">
      <c r="A42" s="200" t="str">
        <f>[1]BIEU1!A43</f>
        <v>-</v>
      </c>
      <c r="B42" s="200" t="str">
        <f>[1]BIEU1!B43</f>
        <v>Đất bãi thải, xử lý chất thải</v>
      </c>
      <c r="C42" s="200" t="str">
        <f>[1]BIEU1!C43</f>
        <v>DRA</v>
      </c>
      <c r="D42" s="324">
        <f>BIEU1!D43</f>
        <v>5.2</v>
      </c>
      <c r="E42" s="324">
        <f>BIEU6!D42</f>
        <v>7.2</v>
      </c>
      <c r="F42" s="201">
        <f t="shared" si="0"/>
        <v>2</v>
      </c>
      <c r="G42" s="202">
        <f t="shared" si="1"/>
        <v>8.5203296188916915E-3</v>
      </c>
    </row>
    <row r="43" spans="1:7" s="203" customFormat="1" x14ac:dyDescent="0.25">
      <c r="A43" s="200" t="str">
        <f>[1]BIEU1!A44</f>
        <v>-</v>
      </c>
      <c r="B43" s="200" t="str">
        <f>[1]BIEU1!B44</f>
        <v>Đất cơ sở tôn giáo</v>
      </c>
      <c r="C43" s="200" t="str">
        <f>[1]BIEU1!C44</f>
        <v>TON</v>
      </c>
      <c r="D43" s="324">
        <f>BIEU1!D44</f>
        <v>13.645</v>
      </c>
      <c r="E43" s="324">
        <f>BIEU6!D43</f>
        <v>13.645</v>
      </c>
      <c r="F43" s="201">
        <f t="shared" si="0"/>
        <v>0</v>
      </c>
      <c r="G43" s="202">
        <f t="shared" si="1"/>
        <v>1.614720800691349E-2</v>
      </c>
    </row>
    <row r="44" spans="1:7" s="203" customFormat="1" x14ac:dyDescent="0.25">
      <c r="A44" s="200" t="str">
        <f>[1]BIEU1!A45</f>
        <v>-</v>
      </c>
      <c r="B44" s="200" t="str">
        <f>[1]BIEU1!B45</f>
        <v>Đất làm nghĩa trang, nghĩa địa, nhà tang lễ, nhà hỏa táng</v>
      </c>
      <c r="C44" s="200" t="str">
        <f>[1]BIEU1!C45</f>
        <v>NTD</v>
      </c>
      <c r="D44" s="324">
        <f>BIEU1!D45</f>
        <v>88.21</v>
      </c>
      <c r="E44" s="324">
        <f>BIEU6!D44</f>
        <v>88.21</v>
      </c>
      <c r="F44" s="201">
        <f t="shared" si="0"/>
        <v>0</v>
      </c>
      <c r="G44" s="202">
        <f t="shared" si="1"/>
        <v>0.10438587162256056</v>
      </c>
    </row>
    <row r="45" spans="1:7" s="203" customFormat="1" x14ac:dyDescent="0.25">
      <c r="A45" s="200" t="str">
        <f>[1]BIEU1!A46</f>
        <v>-</v>
      </c>
      <c r="B45" s="200" t="str">
        <f>[1]BIEU1!B46</f>
        <v xml:space="preserve"> Đất cơ sở nghiên cứu khoa học</v>
      </c>
      <c r="C45" s="200" t="str">
        <f>[1]BIEU1!C46</f>
        <v>DKH</v>
      </c>
      <c r="D45" s="324">
        <f>BIEU1!D46</f>
        <v>0</v>
      </c>
      <c r="E45" s="324">
        <f>BIEU6!D45</f>
        <v>0</v>
      </c>
      <c r="F45" s="201">
        <f t="shared" si="0"/>
        <v>0</v>
      </c>
      <c r="G45" s="202">
        <f t="shared" si="1"/>
        <v>0</v>
      </c>
    </row>
    <row r="46" spans="1:7" s="203" customFormat="1" x14ac:dyDescent="0.25">
      <c r="A46" s="200" t="str">
        <f>[1]BIEU1!A47</f>
        <v>-</v>
      </c>
      <c r="B46" s="200" t="str">
        <f>[1]BIEU1!B47</f>
        <v xml:space="preserve"> Đất cơ sở dịch vụ về xã hội</v>
      </c>
      <c r="C46" s="200" t="str">
        <f>[1]BIEU1!C47</f>
        <v>DXH</v>
      </c>
      <c r="D46" s="324">
        <f>BIEU1!D47</f>
        <v>0</v>
      </c>
      <c r="E46" s="324">
        <f>BIEU6!D46</f>
        <v>0</v>
      </c>
      <c r="F46" s="201">
        <f t="shared" si="0"/>
        <v>0</v>
      </c>
      <c r="G46" s="202">
        <f t="shared" si="1"/>
        <v>0</v>
      </c>
    </row>
    <row r="47" spans="1:7" s="203" customFormat="1" x14ac:dyDescent="0.25">
      <c r="A47" s="200" t="str">
        <f>[1]BIEU1!A48</f>
        <v>-</v>
      </c>
      <c r="B47" s="200" t="str">
        <f>[1]BIEU1!B48</f>
        <v xml:space="preserve"> Đất chợ</v>
      </c>
      <c r="C47" s="200" t="str">
        <f>[1]BIEU1!C48</f>
        <v>DCH</v>
      </c>
      <c r="D47" s="324">
        <f>BIEU1!D48</f>
        <v>1.83</v>
      </c>
      <c r="E47" s="324">
        <f>BIEU6!D47</f>
        <v>4.7100000000000009</v>
      </c>
      <c r="F47" s="201">
        <f t="shared" si="0"/>
        <v>2.8800000000000008</v>
      </c>
      <c r="G47" s="202">
        <f t="shared" si="1"/>
        <v>5.5737156256916495E-3</v>
      </c>
    </row>
    <row r="48" spans="1:7" x14ac:dyDescent="0.25">
      <c r="A48" s="196" t="str">
        <f>[1]BIEU1!A49</f>
        <v>2.10</v>
      </c>
      <c r="B48" s="196" t="str">
        <f>[1]BIEU1!B49</f>
        <v xml:space="preserve">Đất danh lam thắng cảnh </v>
      </c>
      <c r="C48" s="196" t="str">
        <f>[1]BIEU1!C49</f>
        <v>DDL</v>
      </c>
      <c r="D48" s="191">
        <f>BIEU1!D49</f>
        <v>0</v>
      </c>
      <c r="E48" s="191">
        <f>BIEU6!D48</f>
        <v>0</v>
      </c>
      <c r="F48" s="197">
        <f t="shared" si="0"/>
        <v>0</v>
      </c>
      <c r="G48" s="198">
        <f t="shared" si="1"/>
        <v>0</v>
      </c>
    </row>
    <row r="49" spans="1:7" x14ac:dyDescent="0.25">
      <c r="A49" s="196" t="str">
        <f>[1]BIEU1!A50</f>
        <v>2.11</v>
      </c>
      <c r="B49" s="196" t="str">
        <f>[1]BIEU1!B50</f>
        <v>Đất sinh hoạt cộng đồng</v>
      </c>
      <c r="C49" s="196" t="str">
        <f>[1]BIEU1!C50</f>
        <v>DSH</v>
      </c>
      <c r="D49" s="191">
        <f>BIEU1!D50</f>
        <v>15.71</v>
      </c>
      <c r="E49" s="191">
        <f>BIEU6!D49</f>
        <v>15.49</v>
      </c>
      <c r="F49" s="197">
        <f t="shared" si="0"/>
        <v>-0.22000000000000064</v>
      </c>
      <c r="G49" s="198">
        <f t="shared" si="1"/>
        <v>1.8330542471754484E-2</v>
      </c>
    </row>
    <row r="50" spans="1:7" x14ac:dyDescent="0.25">
      <c r="A50" s="196" t="str">
        <f>[1]BIEU1!A51</f>
        <v>2.12</v>
      </c>
      <c r="B50" s="196" t="str">
        <f>[1]BIEU1!B51</f>
        <v>Đất khu vui chơi, giải trí công cộng</v>
      </c>
      <c r="C50" s="196" t="str">
        <f>[1]BIEU1!C51</f>
        <v>DKV</v>
      </c>
      <c r="D50" s="191">
        <f>BIEU1!D51</f>
        <v>4.66</v>
      </c>
      <c r="E50" s="191">
        <f>BIEU6!D50</f>
        <v>14.9</v>
      </c>
      <c r="F50" s="197">
        <f t="shared" si="0"/>
        <v>10.24</v>
      </c>
      <c r="G50" s="198">
        <f t="shared" si="1"/>
        <v>1.7632348794650862E-2</v>
      </c>
    </row>
    <row r="51" spans="1:7" x14ac:dyDescent="0.25">
      <c r="A51" s="196" t="str">
        <f>[1]BIEU1!A52</f>
        <v>2.13</v>
      </c>
      <c r="B51" s="196" t="str">
        <f>[1]BIEU1!B52</f>
        <v>Đất ở tại nông thôn</v>
      </c>
      <c r="C51" s="196" t="str">
        <f>[1]BIEU1!C52</f>
        <v>ONT</v>
      </c>
      <c r="D51" s="191">
        <f>BIEU1!D52</f>
        <v>627.73899999999992</v>
      </c>
      <c r="E51" s="191">
        <f>BIEU6!D51</f>
        <v>665.80899999999997</v>
      </c>
      <c r="F51" s="197">
        <f t="shared" si="0"/>
        <v>38.07000000000005</v>
      </c>
      <c r="G51" s="198">
        <f t="shared" si="1"/>
        <v>0.78790446433675798</v>
      </c>
    </row>
    <row r="52" spans="1:7" x14ac:dyDescent="0.25">
      <c r="A52" s="196" t="str">
        <f>[1]BIEU1!A53</f>
        <v>2.14</v>
      </c>
      <c r="B52" s="196" t="str">
        <f>[1]BIEU1!B53</f>
        <v>Đất ở tại đô thị</v>
      </c>
      <c r="C52" s="196" t="str">
        <f>[1]BIEU1!C53</f>
        <v>ODT</v>
      </c>
      <c r="D52" s="191">
        <f>BIEU1!D53</f>
        <v>204.74799999999999</v>
      </c>
      <c r="E52" s="191">
        <f>BIEU6!D52</f>
        <v>219.178</v>
      </c>
      <c r="F52" s="197">
        <f t="shared" si="0"/>
        <v>14.430000000000007</v>
      </c>
      <c r="G52" s="198">
        <f t="shared" si="1"/>
        <v>0.25937066739020043</v>
      </c>
    </row>
    <row r="53" spans="1:7" x14ac:dyDescent="0.25">
      <c r="A53" s="196" t="str">
        <f>[1]BIEU1!A54</f>
        <v>2.15</v>
      </c>
      <c r="B53" s="196" t="str">
        <f>[1]BIEU1!B54</f>
        <v>Đất xây dựng trụ sở cơ quan</v>
      </c>
      <c r="C53" s="196" t="str">
        <f>[1]BIEU1!C54</f>
        <v>TSC</v>
      </c>
      <c r="D53" s="191">
        <f>BIEU1!D54</f>
        <v>12.006000000000002</v>
      </c>
      <c r="E53" s="191">
        <f>BIEU6!D53</f>
        <v>11.366000000000001</v>
      </c>
      <c r="F53" s="197">
        <f t="shared" si="0"/>
        <v>-0.64000000000000057</v>
      </c>
      <c r="G53" s="198">
        <f t="shared" si="1"/>
        <v>1.3450287006711524E-2</v>
      </c>
    </row>
    <row r="54" spans="1:7" x14ac:dyDescent="0.25">
      <c r="A54" s="196" t="str">
        <f>[1]BIEU1!A55</f>
        <v>2.16</v>
      </c>
      <c r="B54" s="196" t="str">
        <f>[1]BIEU1!B55</f>
        <v>Đất xây dựng trụ của tổ chức sự nghiệp</v>
      </c>
      <c r="C54" s="196" t="str">
        <f>[1]BIEU1!C55</f>
        <v>DTS</v>
      </c>
      <c r="D54" s="191">
        <f>BIEU1!D55</f>
        <v>2.46</v>
      </c>
      <c r="E54" s="191">
        <f>BIEU6!D54</f>
        <v>2.11</v>
      </c>
      <c r="F54" s="197">
        <f t="shared" si="0"/>
        <v>-0.35000000000000009</v>
      </c>
      <c r="G54" s="198">
        <f t="shared" si="1"/>
        <v>2.4969299299807592E-3</v>
      </c>
    </row>
    <row r="55" spans="1:7" x14ac:dyDescent="0.25">
      <c r="A55" s="196" t="str">
        <f>[1]BIEU1!A56</f>
        <v>2.17</v>
      </c>
      <c r="B55" s="196" t="str">
        <f>[1]BIEU1!B56</f>
        <v>Đất xây dựng cơ sở ngoại giao</v>
      </c>
      <c r="C55" s="196" t="str">
        <f>[1]BIEU1!C56</f>
        <v>DNG</v>
      </c>
      <c r="D55" s="191">
        <f>BIEU1!D56</f>
        <v>0</v>
      </c>
      <c r="E55" s="191">
        <f>BIEU6!D55</f>
        <v>0</v>
      </c>
      <c r="F55" s="197">
        <f t="shared" si="0"/>
        <v>0</v>
      </c>
      <c r="G55" s="198">
        <f t="shared" si="1"/>
        <v>0</v>
      </c>
    </row>
    <row r="56" spans="1:7" x14ac:dyDescent="0.25">
      <c r="A56" s="196" t="str">
        <f>[1]BIEU1!A57</f>
        <v>2.18</v>
      </c>
      <c r="B56" s="196" t="str">
        <f>[1]BIEU1!B57</f>
        <v>Đất cơ sở tín ngưỡng</v>
      </c>
      <c r="C56" s="196" t="str">
        <f>[1]BIEU1!C57</f>
        <v>TIN</v>
      </c>
      <c r="D56" s="191">
        <f>BIEU1!D57</f>
        <v>0</v>
      </c>
      <c r="E56" s="191">
        <f>BIEU6!D56</f>
        <v>0</v>
      </c>
      <c r="F56" s="197">
        <f t="shared" si="0"/>
        <v>0</v>
      </c>
      <c r="G56" s="198">
        <f t="shared" si="1"/>
        <v>0</v>
      </c>
    </row>
    <row r="57" spans="1:7" x14ac:dyDescent="0.25">
      <c r="A57" s="196" t="str">
        <f>[1]BIEU1!A58</f>
        <v>2.19</v>
      </c>
      <c r="B57" s="196" t="str">
        <f>[1]BIEU1!B58</f>
        <v>Đất sông, ngòi, kênh, rạch, suối</v>
      </c>
      <c r="C57" s="196" t="str">
        <f>[1]BIEU1!C58</f>
        <v>SON</v>
      </c>
      <c r="D57" s="191">
        <f>BIEU1!D58</f>
        <v>711.505</v>
      </c>
      <c r="E57" s="191">
        <f>BIEU6!D57</f>
        <v>710.70500000000004</v>
      </c>
      <c r="F57" s="197">
        <f t="shared" si="0"/>
        <v>-0.79999999999995453</v>
      </c>
      <c r="G57" s="198">
        <f t="shared" si="1"/>
        <v>0.84103345302700272</v>
      </c>
    </row>
    <row r="58" spans="1:7" x14ac:dyDescent="0.25">
      <c r="A58" s="196" t="str">
        <f>[1]BIEU1!A59</f>
        <v>2.20</v>
      </c>
      <c r="B58" s="196" t="str">
        <f>[1]BIEU1!B59</f>
        <v>Đất có mặt nước chuyên dùng</v>
      </c>
      <c r="C58" s="196" t="str">
        <f>[1]BIEU1!C59</f>
        <v>MNC</v>
      </c>
      <c r="D58" s="191">
        <f>BIEU1!D59</f>
        <v>49.917999999999999</v>
      </c>
      <c r="E58" s="191">
        <f>BIEU6!D58</f>
        <v>49.917999999999999</v>
      </c>
      <c r="F58" s="197">
        <f t="shared" si="0"/>
        <v>0</v>
      </c>
      <c r="G58" s="198">
        <f t="shared" si="1"/>
        <v>5.907191859942159E-2</v>
      </c>
    </row>
    <row r="59" spans="1:7" x14ac:dyDescent="0.25">
      <c r="A59" s="196" t="str">
        <f>[1]BIEU1!A60</f>
        <v>2.21</v>
      </c>
      <c r="B59" s="196" t="str">
        <f>[1]BIEU1!B60</f>
        <v>Đất phi nông nghiệp khác</v>
      </c>
      <c r="C59" s="196" t="str">
        <f>[1]BIEU1!C60</f>
        <v>PNK</v>
      </c>
      <c r="D59" s="191">
        <f>BIEU1!D60</f>
        <v>0</v>
      </c>
      <c r="E59" s="191">
        <f>BIEU6!D59</f>
        <v>0</v>
      </c>
      <c r="F59" s="197">
        <f t="shared" si="0"/>
        <v>0</v>
      </c>
      <c r="G59" s="198">
        <f t="shared" si="1"/>
        <v>0</v>
      </c>
    </row>
    <row r="60" spans="1:7" s="194" customFormat="1" x14ac:dyDescent="0.25">
      <c r="A60" s="190">
        <f>[1]BIEU1!A61</f>
        <v>3</v>
      </c>
      <c r="B60" s="190" t="str">
        <f>[1]BIEU1!B61</f>
        <v>Đất chưa sử dụng</v>
      </c>
      <c r="C60" s="190" t="str">
        <f>[1]BIEU1!C61</f>
        <v>CSD</v>
      </c>
      <c r="D60" s="191">
        <f>BIEU1!D61</f>
        <v>2925.1109999999999</v>
      </c>
      <c r="E60" s="191">
        <f>BIEU6!D60</f>
        <v>2853.8409999999999</v>
      </c>
      <c r="F60" s="192">
        <f t="shared" si="0"/>
        <v>-71.269999999999982</v>
      </c>
      <c r="G60" s="205">
        <f t="shared" si="1"/>
        <v>3.3771758333204835</v>
      </c>
    </row>
  </sheetData>
  <mergeCells count="8">
    <mergeCell ref="A1:G1"/>
    <mergeCell ref="A3:A6"/>
    <mergeCell ref="B3:B6"/>
    <mergeCell ref="C3:C6"/>
    <mergeCell ref="D3:D6"/>
    <mergeCell ref="E3:G3"/>
    <mergeCell ref="E4:E6"/>
    <mergeCell ref="F4:G4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6" workbookViewId="0">
      <selection activeCell="G16" sqref="A1:G16"/>
    </sheetView>
  </sheetViews>
  <sheetFormatPr defaultRowHeight="13.2" x14ac:dyDescent="0.25"/>
  <cols>
    <col min="1" max="1" width="4.5546875" bestFit="1" customWidth="1"/>
    <col min="2" max="2" width="36.88671875" bestFit="1" customWidth="1"/>
    <col min="6" max="6" width="9.44140625" bestFit="1" customWidth="1"/>
    <col min="7" max="7" width="15.77734375" customWidth="1"/>
  </cols>
  <sheetData>
    <row r="1" spans="1:7" ht="27.6" x14ac:dyDescent="0.25">
      <c r="A1" s="310" t="s">
        <v>2</v>
      </c>
      <c r="B1" s="310" t="s">
        <v>191</v>
      </c>
      <c r="C1" s="208" t="s">
        <v>320</v>
      </c>
      <c r="D1" s="311" t="s">
        <v>321</v>
      </c>
      <c r="E1" s="311"/>
      <c r="F1" s="208" t="s">
        <v>322</v>
      </c>
      <c r="G1" s="310" t="s">
        <v>323</v>
      </c>
    </row>
    <row r="2" spans="1:7" ht="41.4" x14ac:dyDescent="0.25">
      <c r="A2" s="310"/>
      <c r="B2" s="310"/>
      <c r="C2" s="208" t="s">
        <v>324</v>
      </c>
      <c r="D2" s="208" t="s">
        <v>325</v>
      </c>
      <c r="E2" s="208" t="s">
        <v>326</v>
      </c>
      <c r="F2" s="208" t="s">
        <v>327</v>
      </c>
      <c r="G2" s="310"/>
    </row>
    <row r="3" spans="1:7" ht="13.8" x14ac:dyDescent="0.25">
      <c r="A3" s="208"/>
      <c r="B3" s="209" t="s">
        <v>328</v>
      </c>
      <c r="C3" s="209"/>
      <c r="D3" s="209"/>
      <c r="E3" s="209"/>
      <c r="F3" s="210">
        <f>SUM(F4:F16)</f>
        <v>369.37576000000001</v>
      </c>
      <c r="G3" s="208"/>
    </row>
    <row r="4" spans="1:7" ht="13.8" x14ac:dyDescent="0.25">
      <c r="A4" s="312">
        <v>1</v>
      </c>
      <c r="B4" s="313" t="s">
        <v>329</v>
      </c>
      <c r="C4" s="211">
        <f>BIEU8!O9</f>
        <v>5</v>
      </c>
      <c r="D4" s="212">
        <v>0.3</v>
      </c>
      <c r="E4" s="213">
        <v>1.5</v>
      </c>
      <c r="F4" s="213">
        <f>E4*C4*D4</f>
        <v>2.25</v>
      </c>
      <c r="G4" s="214" t="s">
        <v>330</v>
      </c>
    </row>
    <row r="5" spans="1:7" ht="13.8" x14ac:dyDescent="0.25">
      <c r="A5" s="312"/>
      <c r="B5" s="313"/>
      <c r="C5" s="215">
        <f>BIEU8!D9-BIEU8!O9</f>
        <v>36.660000000000004</v>
      </c>
      <c r="D5" s="216">
        <v>0.28999999999999998</v>
      </c>
      <c r="E5" s="213">
        <v>1.5</v>
      </c>
      <c r="F5" s="213">
        <f>E5*C5*D5</f>
        <v>15.947100000000001</v>
      </c>
      <c r="G5" s="217" t="s">
        <v>331</v>
      </c>
    </row>
    <row r="6" spans="1:7" ht="13.8" x14ac:dyDescent="0.25">
      <c r="A6" s="312">
        <v>2</v>
      </c>
      <c r="B6" s="316" t="s">
        <v>332</v>
      </c>
      <c r="C6" s="211">
        <f>[1]BIEU8!P17</f>
        <v>0</v>
      </c>
      <c r="D6" s="212">
        <v>0.12</v>
      </c>
      <c r="E6" s="213">
        <v>2.1</v>
      </c>
      <c r="F6" s="213">
        <f t="shared" ref="F6:F15" si="0">E6*C6*D6</f>
        <v>0</v>
      </c>
      <c r="G6" s="214" t="s">
        <v>330</v>
      </c>
    </row>
    <row r="7" spans="1:7" ht="13.8" x14ac:dyDescent="0.25">
      <c r="A7" s="312"/>
      <c r="B7" s="316"/>
      <c r="C7" s="211">
        <f>BIEU8!D13</f>
        <v>124.49999999999997</v>
      </c>
      <c r="D7" s="212">
        <v>0.11</v>
      </c>
      <c r="E7" s="213">
        <v>1.8</v>
      </c>
      <c r="F7" s="213">
        <f t="shared" si="0"/>
        <v>24.650999999999996</v>
      </c>
      <c r="G7" s="217" t="s">
        <v>331</v>
      </c>
    </row>
    <row r="8" spans="1:7" ht="13.8" x14ac:dyDescent="0.25">
      <c r="A8" s="312">
        <v>3</v>
      </c>
      <c r="B8" s="317" t="s">
        <v>333</v>
      </c>
      <c r="C8" s="211">
        <f>BIEU8!O14</f>
        <v>40.39</v>
      </c>
      <c r="D8" s="212">
        <v>0.1</v>
      </c>
      <c r="E8" s="213">
        <v>1.9</v>
      </c>
      <c r="F8" s="213">
        <f t="shared" si="0"/>
        <v>7.6741000000000001</v>
      </c>
      <c r="G8" s="214" t="s">
        <v>330</v>
      </c>
    </row>
    <row r="9" spans="1:7" ht="13.8" x14ac:dyDescent="0.25">
      <c r="A9" s="312"/>
      <c r="B9" s="317"/>
      <c r="C9" s="211">
        <f>BIEU8!D14-BIEU8!O14</f>
        <v>230.69000000000005</v>
      </c>
      <c r="D9" s="212">
        <v>0.09</v>
      </c>
      <c r="E9" s="213">
        <v>1.9</v>
      </c>
      <c r="F9" s="213">
        <f t="shared" si="0"/>
        <v>39.447990000000004</v>
      </c>
      <c r="G9" s="217" t="s">
        <v>331</v>
      </c>
    </row>
    <row r="10" spans="1:7" ht="13.8" x14ac:dyDescent="0.25">
      <c r="A10" s="312">
        <v>4</v>
      </c>
      <c r="B10" s="318" t="s">
        <v>334</v>
      </c>
      <c r="C10" s="218">
        <f>SUM([1]BIEU8!O17:O18)</f>
        <v>0</v>
      </c>
      <c r="D10" s="212">
        <v>6.5000000000000002E-2</v>
      </c>
      <c r="E10" s="213">
        <v>1.4</v>
      </c>
      <c r="F10" s="213">
        <f t="shared" si="0"/>
        <v>0</v>
      </c>
      <c r="G10" s="214" t="s">
        <v>330</v>
      </c>
    </row>
    <row r="11" spans="1:7" ht="13.8" x14ac:dyDescent="0.25">
      <c r="A11" s="312"/>
      <c r="B11" s="318"/>
      <c r="C11" s="218">
        <f>BIEU8!D17</f>
        <v>3.8400000000000034</v>
      </c>
      <c r="D11" s="212">
        <v>0.05</v>
      </c>
      <c r="E11" s="213">
        <v>1.4</v>
      </c>
      <c r="F11" s="213">
        <f t="shared" si="0"/>
        <v>0.26880000000000026</v>
      </c>
      <c r="G11" s="217" t="s">
        <v>331</v>
      </c>
    </row>
    <row r="12" spans="1:7" ht="13.8" x14ac:dyDescent="0.25">
      <c r="A12" s="312">
        <v>5</v>
      </c>
      <c r="B12" s="318" t="s">
        <v>335</v>
      </c>
      <c r="C12" s="218">
        <f>BIEU8!O19</f>
        <v>0.3</v>
      </c>
      <c r="D12" s="212">
        <v>0.16</v>
      </c>
      <c r="E12" s="213">
        <v>1.9</v>
      </c>
      <c r="F12" s="213">
        <f t="shared" si="0"/>
        <v>9.1199999999999989E-2</v>
      </c>
      <c r="G12" s="214" t="s">
        <v>330</v>
      </c>
    </row>
    <row r="13" spans="1:7" ht="13.8" x14ac:dyDescent="0.25">
      <c r="A13" s="312"/>
      <c r="B13" s="318"/>
      <c r="C13" s="218">
        <f>[1]BIEU8!D19-C12</f>
        <v>0</v>
      </c>
      <c r="D13" s="212">
        <v>0.14000000000000001</v>
      </c>
      <c r="E13" s="213">
        <v>1.8</v>
      </c>
      <c r="F13" s="213">
        <f t="shared" si="0"/>
        <v>0</v>
      </c>
      <c r="G13" s="217" t="s">
        <v>331</v>
      </c>
    </row>
    <row r="14" spans="1:7" ht="13.8" x14ac:dyDescent="0.25">
      <c r="A14" s="214">
        <v>6</v>
      </c>
      <c r="B14" s="219" t="s">
        <v>336</v>
      </c>
      <c r="C14" s="211">
        <f>BIEU8!D51</f>
        <v>0</v>
      </c>
      <c r="D14" s="212">
        <v>4.9000000000000004</v>
      </c>
      <c r="E14" s="213">
        <v>1.5</v>
      </c>
      <c r="F14" s="213">
        <f t="shared" si="0"/>
        <v>0</v>
      </c>
      <c r="G14" s="217" t="s">
        <v>331</v>
      </c>
    </row>
    <row r="15" spans="1:7" ht="13.8" x14ac:dyDescent="0.25">
      <c r="A15" s="214">
        <v>7</v>
      </c>
      <c r="B15" s="219" t="s">
        <v>337</v>
      </c>
      <c r="C15" s="211">
        <f>BIEU8!D52</f>
        <v>0.60000000000000009</v>
      </c>
      <c r="D15" s="212">
        <v>8.9499999999999993</v>
      </c>
      <c r="E15" s="213">
        <v>1.5</v>
      </c>
      <c r="F15" s="213">
        <f t="shared" si="0"/>
        <v>8.0549999999999997</v>
      </c>
      <c r="G15" s="214"/>
    </row>
    <row r="16" spans="1:7" ht="27.6" x14ac:dyDescent="0.25">
      <c r="A16" s="214">
        <v>8</v>
      </c>
      <c r="B16" s="220" t="s">
        <v>338</v>
      </c>
      <c r="C16" s="211"/>
      <c r="D16" s="211"/>
      <c r="E16" s="221"/>
      <c r="F16" s="213">
        <f>SUM(F4:F13)*3</f>
        <v>270.99056999999999</v>
      </c>
      <c r="G16" s="214" t="s">
        <v>339</v>
      </c>
    </row>
    <row r="17" spans="1:7" x14ac:dyDescent="0.25">
      <c r="F17" s="222"/>
    </row>
    <row r="18" spans="1:7" ht="13.8" thickBot="1" x14ac:dyDescent="0.3">
      <c r="F18" s="222"/>
    </row>
    <row r="19" spans="1:7" ht="28.2" thickTop="1" x14ac:dyDescent="0.25">
      <c r="A19" s="319" t="s">
        <v>2</v>
      </c>
      <c r="B19" s="321" t="s">
        <v>191</v>
      </c>
      <c r="C19" s="223" t="s">
        <v>320</v>
      </c>
      <c r="D19" s="311" t="s">
        <v>321</v>
      </c>
      <c r="E19" s="311"/>
      <c r="F19" s="224" t="s">
        <v>322</v>
      </c>
      <c r="G19" s="314" t="s">
        <v>323</v>
      </c>
    </row>
    <row r="20" spans="1:7" ht="42" thickBot="1" x14ac:dyDescent="0.3">
      <c r="A20" s="320"/>
      <c r="B20" s="322"/>
      <c r="C20" s="225" t="s">
        <v>324</v>
      </c>
      <c r="D20" s="225" t="s">
        <v>325</v>
      </c>
      <c r="E20" s="225" t="s">
        <v>326</v>
      </c>
      <c r="F20" s="225" t="s">
        <v>327</v>
      </c>
      <c r="G20" s="315"/>
    </row>
    <row r="21" spans="1:7" ht="14.4" thickBot="1" x14ac:dyDescent="0.3">
      <c r="A21" s="226"/>
      <c r="B21" s="227" t="s">
        <v>340</v>
      </c>
      <c r="C21" s="227"/>
      <c r="D21" s="227"/>
      <c r="E21" s="227"/>
      <c r="F21" s="228">
        <f>SUM(F22:F27)</f>
        <v>779.94982500000003</v>
      </c>
      <c r="G21" s="229"/>
    </row>
    <row r="22" spans="1:7" ht="16.2" thickBot="1" x14ac:dyDescent="0.3">
      <c r="A22" s="226">
        <v>1</v>
      </c>
      <c r="B22" s="230" t="s">
        <v>341</v>
      </c>
      <c r="C22" s="241">
        <v>42.1</v>
      </c>
      <c r="D22" s="231">
        <v>4.9000000000000004</v>
      </c>
      <c r="E22" s="232">
        <v>1.5</v>
      </c>
      <c r="F22" s="232">
        <f>E22*C22*D22</f>
        <v>309.43500000000006</v>
      </c>
      <c r="G22" s="233" t="s">
        <v>331</v>
      </c>
    </row>
    <row r="23" spans="1:7" ht="14.4" thickBot="1" x14ac:dyDescent="0.3">
      <c r="A23" s="226">
        <v>2</v>
      </c>
      <c r="B23" s="230" t="s">
        <v>342</v>
      </c>
      <c r="C23" s="234">
        <v>16.344999999999999</v>
      </c>
      <c r="D23" s="231">
        <v>8.9499999999999993</v>
      </c>
      <c r="E23" s="232">
        <v>1.5</v>
      </c>
      <c r="F23" s="232">
        <f t="shared" ref="F23:F27" si="1">E23*C23*D23</f>
        <v>219.43162499999997</v>
      </c>
      <c r="G23" s="235" t="s">
        <v>330</v>
      </c>
    </row>
    <row r="24" spans="1:7" ht="14.4" thickBot="1" x14ac:dyDescent="0.3">
      <c r="A24" s="226">
        <v>3</v>
      </c>
      <c r="B24" s="236" t="s">
        <v>343</v>
      </c>
      <c r="C24" s="237">
        <v>20.66</v>
      </c>
      <c r="D24" s="238">
        <f>D22*80%</f>
        <v>3.9200000000000004</v>
      </c>
      <c r="E24" s="232">
        <v>1.5</v>
      </c>
      <c r="F24" s="232">
        <f t="shared" si="1"/>
        <v>121.48080000000002</v>
      </c>
      <c r="G24" s="233" t="s">
        <v>331</v>
      </c>
    </row>
    <row r="25" spans="1:7" ht="14.4" thickBot="1" x14ac:dyDescent="0.3">
      <c r="A25" s="226">
        <v>4</v>
      </c>
      <c r="B25" s="236" t="s">
        <v>344</v>
      </c>
      <c r="C25" s="237">
        <v>17.5</v>
      </c>
      <c r="D25" s="238">
        <v>3.9200000000000004</v>
      </c>
      <c r="E25" s="232">
        <v>1.5</v>
      </c>
      <c r="F25" s="232">
        <f t="shared" si="1"/>
        <v>102.9</v>
      </c>
      <c r="G25" s="233" t="s">
        <v>331</v>
      </c>
    </row>
    <row r="26" spans="1:7" ht="14.4" thickBot="1" x14ac:dyDescent="0.3">
      <c r="A26" s="226">
        <v>5</v>
      </c>
      <c r="B26" s="236" t="s">
        <v>345</v>
      </c>
      <c r="C26" s="238">
        <v>0</v>
      </c>
      <c r="D26" s="238">
        <v>3.9200000000000004</v>
      </c>
      <c r="E26" s="232">
        <v>1.5</v>
      </c>
      <c r="F26" s="232">
        <f t="shared" si="1"/>
        <v>0</v>
      </c>
      <c r="G26" s="233" t="s">
        <v>331</v>
      </c>
    </row>
    <row r="27" spans="1:7" ht="28.2" thickBot="1" x14ac:dyDescent="0.3">
      <c r="A27" s="226">
        <v>6</v>
      </c>
      <c r="B27" s="239" t="s">
        <v>346</v>
      </c>
      <c r="C27" s="240">
        <v>55.63</v>
      </c>
      <c r="D27" s="238">
        <v>0.4</v>
      </c>
      <c r="E27" s="232">
        <v>1.2</v>
      </c>
      <c r="F27" s="232">
        <f t="shared" si="1"/>
        <v>26.702400000000001</v>
      </c>
      <c r="G27" s="233" t="s">
        <v>331</v>
      </c>
    </row>
    <row r="30" spans="1:7" x14ac:dyDescent="0.25">
      <c r="G30" s="242">
        <f>F21-F3</f>
        <v>410.57406500000002</v>
      </c>
    </row>
  </sheetData>
  <mergeCells count="18">
    <mergeCell ref="G19:G20"/>
    <mergeCell ref="A6:A7"/>
    <mergeCell ref="B6:B7"/>
    <mergeCell ref="A8:A9"/>
    <mergeCell ref="B8:B9"/>
    <mergeCell ref="A10:A11"/>
    <mergeCell ref="B10:B11"/>
    <mergeCell ref="A12:A13"/>
    <mergeCell ref="B12:B13"/>
    <mergeCell ref="A19:A20"/>
    <mergeCell ref="B19:B20"/>
    <mergeCell ref="D19:E19"/>
    <mergeCell ref="A1:A2"/>
    <mergeCell ref="B1:B2"/>
    <mergeCell ref="D1:E1"/>
    <mergeCell ref="G1:G2"/>
    <mergeCell ref="A4:A5"/>
    <mergeCell ref="B4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59999389629810485"/>
  </sheetPr>
  <dimension ref="A1:S86"/>
  <sheetViews>
    <sheetView showZeros="0" zoomScale="70" zoomScaleNormal="70" zoomScaleSheetLayoutView="85" workbookViewId="0">
      <pane xSplit="4" ySplit="8" topLeftCell="E9" activePane="bottomRight" state="frozen"/>
      <selection activeCell="J54" sqref="J54"/>
      <selection pane="topRight" activeCell="J54" sqref="J54"/>
      <selection pane="bottomLeft" activeCell="J54" sqref="J54"/>
      <selection pane="bottomRight" activeCell="D8" sqref="D8:P79"/>
    </sheetView>
  </sheetViews>
  <sheetFormatPr defaultColWidth="9.109375" defaultRowHeight="13.2" x14ac:dyDescent="0.25"/>
  <cols>
    <col min="1" max="1" width="5.44140625" style="62" customWidth="1"/>
    <col min="2" max="2" width="57.44140625" style="62" customWidth="1"/>
    <col min="3" max="3" width="8.6640625" style="66" customWidth="1"/>
    <col min="4" max="4" width="12.77734375" style="66" bestFit="1" customWidth="1"/>
    <col min="5" max="5" width="11.33203125" style="78" customWidth="1"/>
    <col min="6" max="6" width="11.44140625" style="78" customWidth="1"/>
    <col min="7" max="7" width="13" style="78" customWidth="1"/>
    <col min="8" max="8" width="13.6640625" style="78" customWidth="1"/>
    <col min="9" max="12" width="12.33203125" style="78" customWidth="1"/>
    <col min="13" max="13" width="12.77734375" style="78" customWidth="1"/>
    <col min="14" max="14" width="12.33203125" style="62" customWidth="1"/>
    <col min="15" max="15" width="12.5546875" style="62" customWidth="1"/>
    <col min="16" max="16384" width="9.109375" style="62"/>
  </cols>
  <sheetData>
    <row r="1" spans="1:19" ht="15.6" x14ac:dyDescent="0.25">
      <c r="A1" s="251" t="s">
        <v>0</v>
      </c>
      <c r="B1" s="251"/>
      <c r="C1" s="60"/>
      <c r="D1" s="60"/>
      <c r="E1" s="61"/>
      <c r="F1" s="61"/>
      <c r="G1" s="61"/>
      <c r="H1" s="61"/>
      <c r="I1" s="61"/>
      <c r="J1" s="61"/>
      <c r="K1" s="61"/>
      <c r="L1" s="61"/>
      <c r="M1" s="61"/>
    </row>
    <row r="2" spans="1:19" ht="15.6" customHeight="1" x14ac:dyDescent="0.25">
      <c r="A2" s="254" t="s">
        <v>263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</row>
    <row r="3" spans="1:19" ht="13.2" customHeight="1" x14ac:dyDescent="0.25">
      <c r="A3" s="60"/>
      <c r="B3" s="61"/>
      <c r="C3" s="60"/>
      <c r="D3" s="60"/>
      <c r="E3" s="61"/>
      <c r="F3" s="61"/>
      <c r="G3" s="61"/>
      <c r="H3" s="61"/>
      <c r="I3" s="61"/>
      <c r="J3" s="252" t="s">
        <v>1</v>
      </c>
      <c r="K3" s="252"/>
      <c r="L3" s="252"/>
      <c r="M3" s="252"/>
    </row>
    <row r="4" spans="1:19" ht="15.6" hidden="1" x14ac:dyDescent="0.25">
      <c r="A4" s="63"/>
      <c r="B4" s="63"/>
      <c r="C4" s="64"/>
      <c r="D4" s="64"/>
      <c r="E4" s="65"/>
      <c r="F4" s="65"/>
      <c r="G4" s="65"/>
      <c r="H4" s="65"/>
      <c r="I4" s="65"/>
      <c r="J4" s="65"/>
      <c r="K4" s="65"/>
      <c r="L4" s="65"/>
      <c r="M4" s="65"/>
      <c r="N4" s="63"/>
      <c r="O4" s="63"/>
    </row>
    <row r="5" spans="1:19" ht="15.6" x14ac:dyDescent="0.25">
      <c r="A5" s="253" t="s">
        <v>2</v>
      </c>
      <c r="B5" s="253" t="s">
        <v>3</v>
      </c>
      <c r="C5" s="253" t="s">
        <v>4</v>
      </c>
      <c r="D5" s="253" t="s">
        <v>232</v>
      </c>
      <c r="E5" s="253" t="s">
        <v>104</v>
      </c>
      <c r="F5" s="253"/>
      <c r="G5" s="253"/>
      <c r="H5" s="253"/>
      <c r="I5" s="253"/>
      <c r="J5" s="253"/>
      <c r="K5" s="253"/>
      <c r="L5" s="253"/>
      <c r="M5" s="253"/>
      <c r="N5" s="253"/>
      <c r="O5" s="253"/>
    </row>
    <row r="6" spans="1:19" ht="31.2" x14ac:dyDescent="0.25">
      <c r="A6" s="253"/>
      <c r="B6" s="253"/>
      <c r="C6" s="253"/>
      <c r="D6" s="253"/>
      <c r="E6" s="45" t="s">
        <v>158</v>
      </c>
      <c r="F6" s="45" t="s">
        <v>161</v>
      </c>
      <c r="G6" s="45" t="s">
        <v>156</v>
      </c>
      <c r="H6" s="45" t="s">
        <v>159</v>
      </c>
      <c r="I6" s="45" t="s">
        <v>160</v>
      </c>
      <c r="J6" s="45" t="s">
        <v>162</v>
      </c>
      <c r="K6" s="45" t="s">
        <v>157</v>
      </c>
      <c r="L6" s="45" t="s">
        <v>163</v>
      </c>
      <c r="M6" s="45" t="s">
        <v>165</v>
      </c>
      <c r="N6" s="45" t="s">
        <v>164</v>
      </c>
      <c r="O6" s="45" t="s">
        <v>222</v>
      </c>
    </row>
    <row r="7" spans="1:19" s="66" customFormat="1" ht="21" customHeight="1" x14ac:dyDescent="0.25">
      <c r="A7" s="46" t="s">
        <v>223</v>
      </c>
      <c r="B7" s="46" t="s">
        <v>224</v>
      </c>
      <c r="C7" s="46" t="s">
        <v>258</v>
      </c>
      <c r="D7" s="46" t="s">
        <v>233</v>
      </c>
      <c r="E7" s="46" t="s">
        <v>225</v>
      </c>
      <c r="F7" s="46" t="s">
        <v>226</v>
      </c>
      <c r="G7" s="46" t="s">
        <v>227</v>
      </c>
      <c r="H7" s="46" t="s">
        <v>228</v>
      </c>
      <c r="I7" s="46" t="s">
        <v>229</v>
      </c>
      <c r="J7" s="46" t="s">
        <v>230</v>
      </c>
      <c r="K7" s="46" t="s">
        <v>231</v>
      </c>
      <c r="L7" s="46" t="s">
        <v>259</v>
      </c>
      <c r="M7" s="46" t="s">
        <v>260</v>
      </c>
      <c r="N7" s="46" t="s">
        <v>261</v>
      </c>
      <c r="O7" s="46" t="s">
        <v>262</v>
      </c>
    </row>
    <row r="8" spans="1:19" s="67" customFormat="1" ht="15.75" customHeight="1" x14ac:dyDescent="0.25">
      <c r="A8" s="48"/>
      <c r="B8" s="47" t="s">
        <v>234</v>
      </c>
      <c r="C8" s="48"/>
      <c r="D8" s="53">
        <v>84503.773000000001</v>
      </c>
      <c r="E8" s="53">
        <v>6029.4619999999995</v>
      </c>
      <c r="F8" s="53">
        <v>26505.802000000003</v>
      </c>
      <c r="G8" s="53">
        <v>6777.601999999999</v>
      </c>
      <c r="H8" s="53">
        <v>4500.5259999999998</v>
      </c>
      <c r="I8" s="53">
        <v>3672.0689999999995</v>
      </c>
      <c r="J8" s="53">
        <v>9580.2270000000008</v>
      </c>
      <c r="K8" s="53">
        <v>5056.183</v>
      </c>
      <c r="L8" s="53">
        <v>3805.4809999999998</v>
      </c>
      <c r="M8" s="53">
        <v>6313.3539999999994</v>
      </c>
      <c r="N8" s="53">
        <v>10715.650000000001</v>
      </c>
      <c r="O8" s="53">
        <v>1547.4169999999999</v>
      </c>
    </row>
    <row r="9" spans="1:19" s="68" customFormat="1" ht="15.75" customHeight="1" x14ac:dyDescent="0.25">
      <c r="A9" s="48">
        <v>1</v>
      </c>
      <c r="B9" s="47" t="s">
        <v>5</v>
      </c>
      <c r="C9" s="48" t="s">
        <v>6</v>
      </c>
      <c r="D9" s="53">
        <v>75277.67</v>
      </c>
      <c r="E9" s="53">
        <v>5026.1390000000001</v>
      </c>
      <c r="F9" s="53">
        <v>24622.353000000003</v>
      </c>
      <c r="G9" s="53">
        <v>6188.1729999999989</v>
      </c>
      <c r="H9" s="53">
        <v>3509.306</v>
      </c>
      <c r="I9" s="53">
        <v>3103.9929999999995</v>
      </c>
      <c r="J9" s="53">
        <v>8569.7939999999999</v>
      </c>
      <c r="K9" s="53">
        <v>4372.4870000000001</v>
      </c>
      <c r="L9" s="53">
        <v>2518.1609999999996</v>
      </c>
      <c r="M9" s="53">
        <v>5939.7029999999995</v>
      </c>
      <c r="N9" s="53">
        <v>10396.361000000001</v>
      </c>
      <c r="O9" s="53">
        <v>1031.2</v>
      </c>
      <c r="Q9" s="68">
        <v>0</v>
      </c>
      <c r="R9" s="68">
        <v>0</v>
      </c>
      <c r="S9" s="68">
        <v>0</v>
      </c>
    </row>
    <row r="10" spans="1:19" s="68" customFormat="1" ht="15.75" customHeight="1" x14ac:dyDescent="0.25">
      <c r="A10" s="52" t="s">
        <v>7</v>
      </c>
      <c r="B10" s="49" t="s">
        <v>8</v>
      </c>
      <c r="C10" s="50" t="s">
        <v>9</v>
      </c>
      <c r="D10" s="54">
        <v>2292.1219999999998</v>
      </c>
      <c r="E10" s="55">
        <v>116.241</v>
      </c>
      <c r="F10" s="55">
        <v>138.54599999999999</v>
      </c>
      <c r="G10" s="55">
        <v>121.75700000000001</v>
      </c>
      <c r="H10" s="55">
        <v>62.131999999999998</v>
      </c>
      <c r="I10" s="55">
        <v>287.149</v>
      </c>
      <c r="J10" s="55">
        <v>286.428</v>
      </c>
      <c r="K10" s="55">
        <v>628.154</v>
      </c>
      <c r="L10" s="55">
        <v>27.824000000000002</v>
      </c>
      <c r="M10" s="55">
        <v>151.44499999999999</v>
      </c>
      <c r="N10" s="55">
        <v>228.91800000000001</v>
      </c>
      <c r="O10" s="55">
        <v>243.52799999999999</v>
      </c>
    </row>
    <row r="11" spans="1:19" s="68" customFormat="1" ht="15.75" customHeight="1" x14ac:dyDescent="0.25">
      <c r="A11" s="52"/>
      <c r="B11" s="49" t="s">
        <v>10</v>
      </c>
      <c r="C11" s="50" t="s">
        <v>11</v>
      </c>
      <c r="D11" s="54">
        <v>2292.1219999999998</v>
      </c>
      <c r="E11" s="55">
        <v>116.241</v>
      </c>
      <c r="F11" s="55">
        <v>138.54599999999999</v>
      </c>
      <c r="G11" s="55">
        <v>121.75700000000001</v>
      </c>
      <c r="H11" s="55">
        <v>62.131999999999998</v>
      </c>
      <c r="I11" s="55">
        <v>287.149</v>
      </c>
      <c r="J11" s="55">
        <v>286.428</v>
      </c>
      <c r="K11" s="55">
        <v>628.154</v>
      </c>
      <c r="L11" s="55">
        <v>27.824000000000002</v>
      </c>
      <c r="M11" s="55">
        <v>151.44499999999999</v>
      </c>
      <c r="N11" s="55">
        <v>228.91800000000001</v>
      </c>
      <c r="O11" s="55">
        <v>243.52799999999999</v>
      </c>
    </row>
    <row r="12" spans="1:19" ht="15.75" hidden="1" customHeight="1" x14ac:dyDescent="0.25">
      <c r="A12" s="50"/>
      <c r="B12" s="51" t="s">
        <v>235</v>
      </c>
      <c r="C12" s="50" t="s">
        <v>236</v>
      </c>
      <c r="D12" s="54">
        <v>0</v>
      </c>
      <c r="E12" s="54"/>
      <c r="F12" s="54">
        <v>0</v>
      </c>
      <c r="G12" s="54"/>
      <c r="H12" s="54"/>
      <c r="I12" s="54"/>
      <c r="J12" s="54"/>
      <c r="K12" s="54"/>
      <c r="L12" s="54"/>
      <c r="M12" s="54"/>
      <c r="N12" s="54"/>
      <c r="O12" s="54"/>
    </row>
    <row r="13" spans="1:19" s="69" customFormat="1" ht="15.75" hidden="1" customHeight="1" x14ac:dyDescent="0.25">
      <c r="A13" s="50"/>
      <c r="B13" s="51" t="s">
        <v>237</v>
      </c>
      <c r="C13" s="50" t="s">
        <v>238</v>
      </c>
      <c r="D13" s="54">
        <v>0</v>
      </c>
      <c r="E13" s="54"/>
      <c r="F13" s="54">
        <v>0</v>
      </c>
      <c r="G13" s="54"/>
      <c r="H13" s="54"/>
      <c r="I13" s="54"/>
      <c r="J13" s="54"/>
      <c r="K13" s="54"/>
      <c r="L13" s="54"/>
      <c r="M13" s="54"/>
      <c r="N13" s="54"/>
      <c r="O13" s="54"/>
    </row>
    <row r="14" spans="1:19" ht="15.75" customHeight="1" x14ac:dyDescent="0.25">
      <c r="A14" s="50" t="s">
        <v>12</v>
      </c>
      <c r="B14" s="51" t="s">
        <v>13</v>
      </c>
      <c r="C14" s="50" t="s">
        <v>14</v>
      </c>
      <c r="D14" s="54">
        <v>8697.9050000000007</v>
      </c>
      <c r="E14" s="54">
        <v>1169.9169999999999</v>
      </c>
      <c r="F14" s="54">
        <v>1384.8120000000001</v>
      </c>
      <c r="G14" s="54">
        <v>452.84800000000001</v>
      </c>
      <c r="H14" s="54">
        <v>127.548</v>
      </c>
      <c r="I14" s="54">
        <v>328.78699999999998</v>
      </c>
      <c r="J14" s="54">
        <v>1408.048</v>
      </c>
      <c r="K14" s="54">
        <v>196.727</v>
      </c>
      <c r="L14" s="54">
        <v>14.127000000000001</v>
      </c>
      <c r="M14" s="54">
        <v>1174.9369999999999</v>
      </c>
      <c r="N14" s="54">
        <v>2438.4850000000001</v>
      </c>
      <c r="O14" s="54">
        <v>1.669</v>
      </c>
    </row>
    <row r="15" spans="1:19" ht="15.75" customHeight="1" x14ac:dyDescent="0.25">
      <c r="A15" s="50" t="s">
        <v>15</v>
      </c>
      <c r="B15" s="51" t="s">
        <v>16</v>
      </c>
      <c r="C15" s="50" t="s">
        <v>17</v>
      </c>
      <c r="D15" s="54">
        <v>24970.843999999994</v>
      </c>
      <c r="E15" s="54">
        <v>1602.1769999999999</v>
      </c>
      <c r="F15" s="54">
        <v>1481.2760000000001</v>
      </c>
      <c r="G15" s="54">
        <v>3626.3109999999997</v>
      </c>
      <c r="H15" s="54">
        <v>2367.7629999999999</v>
      </c>
      <c r="I15" s="54">
        <v>2126.6750000000002</v>
      </c>
      <c r="J15" s="54">
        <v>1321.1369999999999</v>
      </c>
      <c r="K15" s="54">
        <v>3462.4919999999997</v>
      </c>
      <c r="L15" s="54">
        <v>2435.1709999999998</v>
      </c>
      <c r="M15" s="54">
        <v>3992.7080000000001</v>
      </c>
      <c r="N15" s="54">
        <v>1784.3309999999999</v>
      </c>
      <c r="O15" s="54">
        <v>770.803</v>
      </c>
    </row>
    <row r="16" spans="1:19" ht="15.75" customHeight="1" x14ac:dyDescent="0.25">
      <c r="A16" s="50" t="s">
        <v>18</v>
      </c>
      <c r="B16" s="51" t="s">
        <v>109</v>
      </c>
      <c r="C16" s="50" t="s">
        <v>110</v>
      </c>
      <c r="D16" s="54">
        <v>16252.607000000002</v>
      </c>
      <c r="E16" s="54"/>
      <c r="F16" s="54">
        <v>13948.655000000001</v>
      </c>
      <c r="G16" s="54">
        <v>222.441</v>
      </c>
      <c r="H16" s="54">
        <v>283.56099999999998</v>
      </c>
      <c r="I16" s="54">
        <v>99.582999999999998</v>
      </c>
      <c r="J16" s="54">
        <v>1416.9459999999999</v>
      </c>
      <c r="K16" s="54"/>
      <c r="L16" s="54"/>
      <c r="M16" s="54"/>
      <c r="N16" s="54">
        <v>281.42099999999999</v>
      </c>
      <c r="O16" s="54"/>
    </row>
    <row r="17" spans="1:17" ht="15.75" customHeight="1" x14ac:dyDescent="0.25">
      <c r="A17" s="50" t="s">
        <v>19</v>
      </c>
      <c r="B17" s="51" t="s">
        <v>111</v>
      </c>
      <c r="C17" s="50" t="s">
        <v>112</v>
      </c>
      <c r="D17" s="54">
        <v>546.60799999999995</v>
      </c>
      <c r="E17" s="54"/>
      <c r="F17" s="54">
        <v>0</v>
      </c>
      <c r="G17" s="54"/>
      <c r="H17" s="54">
        <v>546.60799999999995</v>
      </c>
      <c r="I17" s="54"/>
      <c r="J17" s="54"/>
      <c r="K17" s="54"/>
      <c r="L17" s="54"/>
      <c r="M17" s="54"/>
      <c r="N17" s="54"/>
      <c r="O17" s="54"/>
    </row>
    <row r="18" spans="1:17" ht="15.75" customHeight="1" x14ac:dyDescent="0.25">
      <c r="A18" s="50" t="s">
        <v>113</v>
      </c>
      <c r="B18" s="51" t="s">
        <v>114</v>
      </c>
      <c r="C18" s="50" t="s">
        <v>115</v>
      </c>
      <c r="D18" s="54">
        <v>22245.833999999999</v>
      </c>
      <c r="E18" s="54">
        <v>2121.9690000000001</v>
      </c>
      <c r="F18" s="54">
        <v>7666.2359999999999</v>
      </c>
      <c r="G18" s="54">
        <v>1721.5830000000001</v>
      </c>
      <c r="H18" s="54">
        <v>88.555999999999997</v>
      </c>
      <c r="I18" s="54">
        <v>231.93199999999999</v>
      </c>
      <c r="J18" s="54">
        <v>4121.62</v>
      </c>
      <c r="K18" s="54">
        <v>43.863</v>
      </c>
      <c r="L18" s="54"/>
      <c r="M18" s="54">
        <v>594.50800000000004</v>
      </c>
      <c r="N18" s="54">
        <v>5655.567</v>
      </c>
      <c r="O18" s="54"/>
    </row>
    <row r="19" spans="1:17" ht="15.75" customHeight="1" x14ac:dyDescent="0.25">
      <c r="A19" s="50"/>
      <c r="B19" s="51" t="s">
        <v>239</v>
      </c>
      <c r="C19" s="50" t="s">
        <v>200</v>
      </c>
      <c r="D19" s="54">
        <v>0</v>
      </c>
      <c r="E19" s="54">
        <v>0</v>
      </c>
      <c r="F19" s="54">
        <v>0</v>
      </c>
      <c r="G19" s="54"/>
      <c r="H19" s="54"/>
      <c r="I19" s="54"/>
      <c r="J19" s="54"/>
      <c r="K19" s="54"/>
      <c r="L19" s="54"/>
      <c r="M19" s="54"/>
      <c r="N19" s="54"/>
      <c r="O19" s="54"/>
    </row>
    <row r="20" spans="1:17" ht="15.75" customHeight="1" x14ac:dyDescent="0.25">
      <c r="A20" s="50" t="s">
        <v>201</v>
      </c>
      <c r="B20" s="51" t="s">
        <v>20</v>
      </c>
      <c r="C20" s="50" t="s">
        <v>21</v>
      </c>
      <c r="D20" s="54">
        <v>237.49399999999997</v>
      </c>
      <c r="E20" s="54">
        <v>6.6669999999999998</v>
      </c>
      <c r="F20" s="54">
        <v>2.8279999999999998</v>
      </c>
      <c r="G20" s="54">
        <v>43.232999999999997</v>
      </c>
      <c r="H20" s="54">
        <v>22.154</v>
      </c>
      <c r="I20" s="54">
        <v>28.722999999999999</v>
      </c>
      <c r="J20" s="54">
        <v>15.615</v>
      </c>
      <c r="K20" s="54">
        <v>39.284999999999997</v>
      </c>
      <c r="L20" s="54">
        <v>33.735999999999997</v>
      </c>
      <c r="M20" s="54">
        <v>22.414000000000001</v>
      </c>
      <c r="N20" s="54">
        <v>7.6390000000000002</v>
      </c>
      <c r="O20" s="54">
        <v>15.2</v>
      </c>
    </row>
    <row r="21" spans="1:17" ht="15.75" customHeight="1" x14ac:dyDescent="0.25">
      <c r="A21" s="50" t="s">
        <v>202</v>
      </c>
      <c r="B21" s="51" t="s">
        <v>116</v>
      </c>
      <c r="C21" s="50" t="s">
        <v>117</v>
      </c>
      <c r="D21" s="54">
        <v>0</v>
      </c>
      <c r="E21" s="54"/>
      <c r="F21" s="54">
        <v>0</v>
      </c>
      <c r="G21" s="54"/>
      <c r="H21" s="54"/>
      <c r="I21" s="54"/>
      <c r="J21" s="54"/>
      <c r="K21" s="54"/>
      <c r="L21" s="54"/>
      <c r="M21" s="54"/>
      <c r="N21" s="54"/>
      <c r="O21" s="54"/>
    </row>
    <row r="22" spans="1:17" ht="15.75" customHeight="1" x14ac:dyDescent="0.25">
      <c r="A22" s="50" t="s">
        <v>203</v>
      </c>
      <c r="B22" s="51" t="s">
        <v>22</v>
      </c>
      <c r="C22" s="50" t="s">
        <v>23</v>
      </c>
      <c r="D22" s="54">
        <v>34.256</v>
      </c>
      <c r="E22" s="54">
        <v>9.168000000000001</v>
      </c>
      <c r="F22" s="54">
        <v>0</v>
      </c>
      <c r="G22" s="54"/>
      <c r="H22" s="54">
        <v>10.984</v>
      </c>
      <c r="I22" s="54">
        <v>1.1439999999999999</v>
      </c>
      <c r="J22" s="54"/>
      <c r="K22" s="54">
        <v>1.9660000000000002</v>
      </c>
      <c r="L22" s="54">
        <v>7.3029999999999999</v>
      </c>
      <c r="M22" s="54">
        <v>3.6909999999999998</v>
      </c>
      <c r="N22" s="54"/>
      <c r="O22" s="54"/>
    </row>
    <row r="23" spans="1:17" s="68" customFormat="1" ht="15.75" customHeight="1" x14ac:dyDescent="0.25">
      <c r="A23" s="48">
        <v>2</v>
      </c>
      <c r="B23" s="47" t="s">
        <v>24</v>
      </c>
      <c r="C23" s="48" t="s">
        <v>25</v>
      </c>
      <c r="D23" s="53">
        <v>6300.9920000000011</v>
      </c>
      <c r="E23" s="53">
        <v>358.34300000000002</v>
      </c>
      <c r="F23" s="53">
        <v>601.59599999999989</v>
      </c>
      <c r="G23" s="53">
        <v>442.79300000000001</v>
      </c>
      <c r="H23" s="53">
        <v>982.89</v>
      </c>
      <c r="I23" s="53">
        <v>519.28599999999994</v>
      </c>
      <c r="J23" s="53">
        <v>310.99300000000005</v>
      </c>
      <c r="K23" s="53">
        <v>655.74599999999987</v>
      </c>
      <c r="L23" s="53">
        <v>1287.32</v>
      </c>
      <c r="M23" s="53">
        <v>358.36099999999999</v>
      </c>
      <c r="N23" s="53">
        <v>267.80700000000002</v>
      </c>
      <c r="O23" s="53">
        <v>515.85699999999997</v>
      </c>
    </row>
    <row r="24" spans="1:17" ht="15.75" customHeight="1" x14ac:dyDescent="0.25">
      <c r="A24" s="50" t="s">
        <v>26</v>
      </c>
      <c r="B24" s="51" t="s">
        <v>27</v>
      </c>
      <c r="C24" s="50" t="s">
        <v>28</v>
      </c>
      <c r="D24" s="54">
        <v>8.4269999999999996</v>
      </c>
      <c r="E24" s="54"/>
      <c r="F24" s="54">
        <v>0</v>
      </c>
      <c r="G24" s="54"/>
      <c r="H24" s="54">
        <v>3</v>
      </c>
      <c r="I24" s="54"/>
      <c r="J24" s="54"/>
      <c r="K24" s="54"/>
      <c r="L24" s="54"/>
      <c r="M24" s="54">
        <v>4.702</v>
      </c>
      <c r="N24" s="54"/>
      <c r="O24" s="54">
        <v>0.72499999999999998</v>
      </c>
    </row>
    <row r="25" spans="1:17" ht="15.75" customHeight="1" x14ac:dyDescent="0.25">
      <c r="A25" s="50" t="s">
        <v>29</v>
      </c>
      <c r="B25" s="51" t="s">
        <v>30</v>
      </c>
      <c r="C25" s="50" t="s">
        <v>31</v>
      </c>
      <c r="D25" s="54">
        <v>52.934000000000005</v>
      </c>
      <c r="E25" s="54"/>
      <c r="F25" s="54">
        <v>0</v>
      </c>
      <c r="G25" s="54"/>
      <c r="H25" s="54"/>
      <c r="I25" s="54"/>
      <c r="J25" s="54"/>
      <c r="K25" s="54">
        <v>50.88</v>
      </c>
      <c r="L25" s="54">
        <v>1.46</v>
      </c>
      <c r="M25" s="54"/>
      <c r="N25" s="54"/>
      <c r="O25" s="54">
        <v>0.59399999999999997</v>
      </c>
    </row>
    <row r="26" spans="1:17" ht="15.75" customHeight="1" x14ac:dyDescent="0.25">
      <c r="A26" s="50" t="s">
        <v>32</v>
      </c>
      <c r="B26" s="51" t="s">
        <v>33</v>
      </c>
      <c r="C26" s="50" t="s">
        <v>34</v>
      </c>
      <c r="D26" s="54">
        <v>0</v>
      </c>
      <c r="E26" s="54"/>
      <c r="F26" s="54">
        <v>0</v>
      </c>
      <c r="G26" s="54"/>
      <c r="H26" s="54"/>
      <c r="I26" s="54"/>
      <c r="J26" s="54"/>
      <c r="K26" s="54"/>
      <c r="L26" s="54"/>
      <c r="M26" s="54"/>
      <c r="N26" s="54"/>
      <c r="O26" s="54"/>
    </row>
    <row r="27" spans="1:17" ht="15.75" customHeight="1" x14ac:dyDescent="0.25">
      <c r="A27" s="50" t="s">
        <v>204</v>
      </c>
      <c r="B27" s="51" t="s">
        <v>35</v>
      </c>
      <c r="C27" s="50" t="s">
        <v>36</v>
      </c>
      <c r="D27" s="54">
        <v>58.14</v>
      </c>
      <c r="E27" s="54"/>
      <c r="F27" s="54">
        <v>0</v>
      </c>
      <c r="G27" s="54"/>
      <c r="H27" s="54">
        <v>37.200000000000003</v>
      </c>
      <c r="I27" s="54"/>
      <c r="J27" s="54"/>
      <c r="K27" s="54">
        <v>20.939999999999998</v>
      </c>
      <c r="L27" s="54"/>
      <c r="M27" s="54"/>
      <c r="N27" s="54"/>
      <c r="O27" s="54"/>
    </row>
    <row r="28" spans="1:17" ht="15.75" customHeight="1" x14ac:dyDescent="0.25">
      <c r="A28" s="50" t="s">
        <v>37</v>
      </c>
      <c r="B28" s="51" t="s">
        <v>38</v>
      </c>
      <c r="C28" s="50" t="s">
        <v>39</v>
      </c>
      <c r="D28" s="56">
        <v>4.49</v>
      </c>
      <c r="E28" s="56"/>
      <c r="F28" s="56">
        <v>0.2</v>
      </c>
      <c r="G28" s="56">
        <v>1.24</v>
      </c>
      <c r="H28" s="56">
        <v>0.61</v>
      </c>
      <c r="I28" s="56">
        <v>0.63</v>
      </c>
      <c r="J28" s="56">
        <v>0.15</v>
      </c>
      <c r="K28" s="56"/>
      <c r="L28" s="56">
        <v>0.23</v>
      </c>
      <c r="M28" s="56">
        <v>0.22</v>
      </c>
      <c r="N28" s="56"/>
      <c r="O28" s="56">
        <v>1.21</v>
      </c>
    </row>
    <row r="29" spans="1:17" ht="15.75" customHeight="1" x14ac:dyDescent="0.25">
      <c r="A29" s="50" t="s">
        <v>40</v>
      </c>
      <c r="B29" s="51" t="s">
        <v>41</v>
      </c>
      <c r="C29" s="50" t="s">
        <v>42</v>
      </c>
      <c r="D29" s="54">
        <v>62.199999999999996</v>
      </c>
      <c r="E29" s="54">
        <v>0.2</v>
      </c>
      <c r="F29" s="54">
        <v>0.74</v>
      </c>
      <c r="G29" s="54">
        <v>1.92</v>
      </c>
      <c r="H29" s="54">
        <v>9.91</v>
      </c>
      <c r="I29" s="54"/>
      <c r="J29" s="54"/>
      <c r="K29" s="54">
        <v>20.669999999999998</v>
      </c>
      <c r="L29" s="54">
        <v>8.31</v>
      </c>
      <c r="M29" s="54">
        <v>0.48</v>
      </c>
      <c r="N29" s="54">
        <v>0.15</v>
      </c>
      <c r="O29" s="54">
        <v>19.82</v>
      </c>
    </row>
    <row r="30" spans="1:17" ht="15.75" customHeight="1" x14ac:dyDescent="0.25">
      <c r="A30" s="50" t="s">
        <v>43</v>
      </c>
      <c r="B30" s="51" t="s">
        <v>118</v>
      </c>
      <c r="C30" s="50" t="s">
        <v>119</v>
      </c>
      <c r="D30" s="54">
        <v>2.98</v>
      </c>
      <c r="E30" s="54"/>
      <c r="F30" s="54">
        <v>0</v>
      </c>
      <c r="G30" s="54">
        <v>2.98</v>
      </c>
      <c r="H30" s="54"/>
      <c r="I30" s="54"/>
      <c r="J30" s="54"/>
      <c r="K30" s="54"/>
      <c r="L30" s="54"/>
      <c r="M30" s="54"/>
      <c r="N30" s="54"/>
      <c r="O30" s="54"/>
    </row>
    <row r="31" spans="1:17" ht="15.75" customHeight="1" x14ac:dyDescent="0.25">
      <c r="A31" s="50" t="s">
        <v>205</v>
      </c>
      <c r="B31" s="51" t="s">
        <v>75</v>
      </c>
      <c r="C31" s="50" t="s">
        <v>76</v>
      </c>
      <c r="D31" s="54">
        <v>51.75</v>
      </c>
      <c r="E31" s="54">
        <v>2.61</v>
      </c>
      <c r="F31" s="54">
        <v>6.34</v>
      </c>
      <c r="G31" s="54">
        <v>2.8</v>
      </c>
      <c r="H31" s="54"/>
      <c r="I31" s="54"/>
      <c r="J31" s="54"/>
      <c r="K31" s="54">
        <v>40</v>
      </c>
      <c r="L31" s="54"/>
      <c r="M31" s="54"/>
      <c r="N31" s="54"/>
      <c r="O31" s="54"/>
    </row>
    <row r="32" spans="1:17" ht="15.75" customHeight="1" x14ac:dyDescent="0.25">
      <c r="A32" s="50" t="s">
        <v>57</v>
      </c>
      <c r="B32" s="51" t="s">
        <v>151</v>
      </c>
      <c r="C32" s="50" t="s">
        <v>44</v>
      </c>
      <c r="D32" s="54">
        <v>4431.3250000000007</v>
      </c>
      <c r="E32" s="54">
        <v>236.327</v>
      </c>
      <c r="F32" s="54">
        <v>428.85299999999995</v>
      </c>
      <c r="G32" s="54">
        <v>228.97899999999998</v>
      </c>
      <c r="H32" s="54">
        <v>791.76900000000001</v>
      </c>
      <c r="I32" s="54">
        <v>434.29599999999999</v>
      </c>
      <c r="J32" s="54">
        <v>188.62700000000001</v>
      </c>
      <c r="K32" s="54">
        <v>392.66799999999995</v>
      </c>
      <c r="L32" s="54">
        <v>1167.829</v>
      </c>
      <c r="M32" s="54">
        <v>208.904</v>
      </c>
      <c r="N32" s="54">
        <v>105.71599999999999</v>
      </c>
      <c r="O32" s="54">
        <v>247.35699999999997</v>
      </c>
      <c r="Q32" s="62">
        <v>0</v>
      </c>
    </row>
    <row r="33" spans="1:15" s="69" customFormat="1" ht="15.75" customHeight="1" x14ac:dyDescent="0.25">
      <c r="A33" s="52" t="s">
        <v>206</v>
      </c>
      <c r="B33" s="49" t="s">
        <v>240</v>
      </c>
      <c r="C33" s="52" t="s">
        <v>45</v>
      </c>
      <c r="D33" s="55">
        <v>1014.5900000000001</v>
      </c>
      <c r="E33" s="55">
        <v>67.740000000000009</v>
      </c>
      <c r="F33" s="55">
        <v>95.3</v>
      </c>
      <c r="G33" s="55">
        <v>92.3</v>
      </c>
      <c r="H33" s="55">
        <v>97.37</v>
      </c>
      <c r="I33" s="55">
        <v>72.59</v>
      </c>
      <c r="J33" s="55">
        <v>57.480000000000004</v>
      </c>
      <c r="K33" s="55">
        <v>122.21000000000001</v>
      </c>
      <c r="L33" s="55">
        <v>100.36</v>
      </c>
      <c r="M33" s="55">
        <v>97.63000000000001</v>
      </c>
      <c r="N33" s="55">
        <v>65.97</v>
      </c>
      <c r="O33" s="55">
        <v>145.63999999999999</v>
      </c>
    </row>
    <row r="34" spans="1:15" s="69" customFormat="1" ht="15.75" customHeight="1" x14ac:dyDescent="0.25">
      <c r="A34" s="52" t="s">
        <v>206</v>
      </c>
      <c r="B34" s="49" t="s">
        <v>241</v>
      </c>
      <c r="C34" s="52" t="s">
        <v>46</v>
      </c>
      <c r="D34" s="55">
        <v>906.66</v>
      </c>
      <c r="E34" s="55">
        <v>21.39</v>
      </c>
      <c r="F34" s="55">
        <v>4.96</v>
      </c>
      <c r="G34" s="55">
        <v>24.65</v>
      </c>
      <c r="H34" s="55">
        <v>63.76</v>
      </c>
      <c r="I34" s="55">
        <v>325.85000000000002</v>
      </c>
      <c r="J34" s="55">
        <v>112.02</v>
      </c>
      <c r="K34" s="55">
        <v>172.07</v>
      </c>
      <c r="L34" s="55">
        <v>55.29</v>
      </c>
      <c r="M34" s="55">
        <v>96.13</v>
      </c>
      <c r="N34" s="55">
        <v>21.13</v>
      </c>
      <c r="O34" s="55">
        <v>9.41</v>
      </c>
    </row>
    <row r="35" spans="1:15" s="69" customFormat="1" ht="15.75" customHeight="1" x14ac:dyDescent="0.25">
      <c r="A35" s="52" t="s">
        <v>206</v>
      </c>
      <c r="B35" s="49" t="s">
        <v>242</v>
      </c>
      <c r="C35" s="52" t="s">
        <v>49</v>
      </c>
      <c r="D35" s="55">
        <v>1.46</v>
      </c>
      <c r="E35" s="55"/>
      <c r="F35" s="55">
        <v>0</v>
      </c>
      <c r="G35" s="55">
        <v>0.02</v>
      </c>
      <c r="H35" s="55"/>
      <c r="I35" s="55"/>
      <c r="J35" s="55"/>
      <c r="K35" s="55"/>
      <c r="L35" s="55">
        <v>0.31</v>
      </c>
      <c r="M35" s="55"/>
      <c r="N35" s="55">
        <v>0.11</v>
      </c>
      <c r="O35" s="55">
        <v>1.02</v>
      </c>
    </row>
    <row r="36" spans="1:15" s="69" customFormat="1" ht="15.75" customHeight="1" x14ac:dyDescent="0.25">
      <c r="A36" s="52" t="s">
        <v>206</v>
      </c>
      <c r="B36" s="49" t="s">
        <v>243</v>
      </c>
      <c r="C36" s="52" t="s">
        <v>50</v>
      </c>
      <c r="D36" s="55">
        <v>4.8100000000000005</v>
      </c>
      <c r="E36" s="55">
        <v>0.71</v>
      </c>
      <c r="F36" s="55">
        <v>0.06</v>
      </c>
      <c r="G36" s="55">
        <v>0.27</v>
      </c>
      <c r="H36" s="55">
        <v>0.13</v>
      </c>
      <c r="I36" s="55">
        <v>0.45</v>
      </c>
      <c r="J36" s="55">
        <v>0.17</v>
      </c>
      <c r="K36" s="55">
        <v>0.23</v>
      </c>
      <c r="L36" s="55">
        <v>0.17</v>
      </c>
      <c r="M36" s="55">
        <v>0.59000000000000008</v>
      </c>
      <c r="N36" s="55">
        <v>0.23</v>
      </c>
      <c r="O36" s="55">
        <v>1.8</v>
      </c>
    </row>
    <row r="37" spans="1:15" s="69" customFormat="1" ht="15.75" customHeight="1" x14ac:dyDescent="0.25">
      <c r="A37" s="52" t="s">
        <v>206</v>
      </c>
      <c r="B37" s="49" t="s">
        <v>244</v>
      </c>
      <c r="C37" s="52" t="s">
        <v>51</v>
      </c>
      <c r="D37" s="55">
        <v>65.09</v>
      </c>
      <c r="E37" s="55">
        <v>3.77</v>
      </c>
      <c r="F37" s="55">
        <v>4.75</v>
      </c>
      <c r="G37" s="55">
        <v>8.08</v>
      </c>
      <c r="H37" s="55">
        <v>6.06</v>
      </c>
      <c r="I37" s="55">
        <v>2.46</v>
      </c>
      <c r="J37" s="55">
        <v>4.28</v>
      </c>
      <c r="K37" s="55">
        <v>6.07</v>
      </c>
      <c r="L37" s="55">
        <v>2.93</v>
      </c>
      <c r="M37" s="55">
        <v>4.75</v>
      </c>
      <c r="N37" s="55">
        <v>2.11</v>
      </c>
      <c r="O37" s="55">
        <v>19.829999999999998</v>
      </c>
    </row>
    <row r="38" spans="1:15" s="69" customFormat="1" ht="15.75" customHeight="1" x14ac:dyDescent="0.25">
      <c r="A38" s="52" t="s">
        <v>206</v>
      </c>
      <c r="B38" s="49" t="s">
        <v>245</v>
      </c>
      <c r="C38" s="52" t="s">
        <v>52</v>
      </c>
      <c r="D38" s="55">
        <v>27.630000000000003</v>
      </c>
      <c r="E38" s="55">
        <v>1.88</v>
      </c>
      <c r="F38" s="55">
        <v>1.1499999999999999</v>
      </c>
      <c r="G38" s="55">
        <v>3.84</v>
      </c>
      <c r="H38" s="55">
        <v>3.24</v>
      </c>
      <c r="I38" s="55">
        <v>1.31</v>
      </c>
      <c r="J38" s="55">
        <v>1.81</v>
      </c>
      <c r="K38" s="55">
        <v>2.62</v>
      </c>
      <c r="L38" s="55">
        <v>0.13</v>
      </c>
      <c r="M38" s="55">
        <v>2.34</v>
      </c>
      <c r="N38" s="55">
        <v>2.5299999999999998</v>
      </c>
      <c r="O38" s="55">
        <v>6.78</v>
      </c>
    </row>
    <row r="39" spans="1:15" s="69" customFormat="1" ht="15.75" customHeight="1" x14ac:dyDescent="0.25">
      <c r="A39" s="52" t="s">
        <v>206</v>
      </c>
      <c r="B39" s="49" t="s">
        <v>246</v>
      </c>
      <c r="C39" s="79" t="s">
        <v>47</v>
      </c>
      <c r="D39" s="55">
        <v>2297.7800000000002</v>
      </c>
      <c r="E39" s="55">
        <v>132.19</v>
      </c>
      <c r="F39" s="55">
        <v>315.02999999999997</v>
      </c>
      <c r="G39" s="55">
        <v>88.79</v>
      </c>
      <c r="H39" s="55">
        <v>615.65</v>
      </c>
      <c r="I39" s="55">
        <v>22.67</v>
      </c>
      <c r="J39" s="55"/>
      <c r="K39" s="55">
        <v>72.45</v>
      </c>
      <c r="L39" s="55">
        <v>989.89</v>
      </c>
      <c r="M39" s="55"/>
      <c r="N39" s="55">
        <v>0.08</v>
      </c>
      <c r="O39" s="55">
        <v>61.03</v>
      </c>
    </row>
    <row r="40" spans="1:15" s="69" customFormat="1" ht="15.75" customHeight="1" x14ac:dyDescent="0.25">
      <c r="A40" s="52" t="s">
        <v>206</v>
      </c>
      <c r="B40" s="49" t="s">
        <v>247</v>
      </c>
      <c r="C40" s="52" t="s">
        <v>48</v>
      </c>
      <c r="D40" s="55">
        <v>1.01</v>
      </c>
      <c r="E40" s="55"/>
      <c r="F40" s="55">
        <v>0.02</v>
      </c>
      <c r="G40" s="55">
        <v>0.22</v>
      </c>
      <c r="H40" s="55">
        <v>0.03</v>
      </c>
      <c r="I40" s="55">
        <v>0.09</v>
      </c>
      <c r="J40" s="55">
        <v>0.02</v>
      </c>
      <c r="K40" s="55">
        <v>0.01</v>
      </c>
      <c r="L40" s="55">
        <v>0.02</v>
      </c>
      <c r="M40" s="55">
        <v>0.28000000000000003</v>
      </c>
      <c r="N40" s="55">
        <v>0.12</v>
      </c>
      <c r="O40" s="55">
        <v>0.2</v>
      </c>
    </row>
    <row r="41" spans="1:15" s="69" customFormat="1" ht="15.75" customHeight="1" x14ac:dyDescent="0.25">
      <c r="A41" s="52" t="s">
        <v>206</v>
      </c>
      <c r="B41" s="49" t="s">
        <v>213</v>
      </c>
      <c r="C41" s="52" t="s">
        <v>214</v>
      </c>
      <c r="D41" s="55">
        <v>0</v>
      </c>
      <c r="E41" s="55"/>
      <c r="F41" s="55">
        <v>0</v>
      </c>
      <c r="G41" s="55"/>
      <c r="H41" s="55"/>
      <c r="I41" s="55"/>
      <c r="J41" s="55"/>
      <c r="K41" s="55"/>
      <c r="L41" s="55"/>
      <c r="M41" s="55"/>
      <c r="N41" s="55"/>
      <c r="O41" s="55"/>
    </row>
    <row r="42" spans="1:15" s="69" customFormat="1" ht="15.75" customHeight="1" x14ac:dyDescent="0.25">
      <c r="A42" s="52" t="s">
        <v>206</v>
      </c>
      <c r="B42" s="49" t="s">
        <v>169</v>
      </c>
      <c r="C42" s="52" t="s">
        <v>121</v>
      </c>
      <c r="D42" s="55">
        <v>3.41</v>
      </c>
      <c r="E42" s="55"/>
      <c r="F42" s="55">
        <v>0</v>
      </c>
      <c r="G42" s="55"/>
      <c r="H42" s="55"/>
      <c r="I42" s="55"/>
      <c r="J42" s="55">
        <v>0.19</v>
      </c>
      <c r="K42" s="55">
        <v>1.0900000000000001</v>
      </c>
      <c r="L42" s="55">
        <v>2.13</v>
      </c>
      <c r="M42" s="55"/>
      <c r="N42" s="55"/>
      <c r="O42" s="55"/>
    </row>
    <row r="43" spans="1:15" s="69" customFormat="1" ht="15.75" customHeight="1" x14ac:dyDescent="0.25">
      <c r="A43" s="52" t="s">
        <v>206</v>
      </c>
      <c r="B43" s="49" t="s">
        <v>55</v>
      </c>
      <c r="C43" s="52" t="s">
        <v>56</v>
      </c>
      <c r="D43" s="55">
        <v>5.2</v>
      </c>
      <c r="E43" s="55"/>
      <c r="F43" s="55">
        <v>0</v>
      </c>
      <c r="G43" s="55"/>
      <c r="H43" s="55"/>
      <c r="I43" s="55"/>
      <c r="J43" s="55"/>
      <c r="K43" s="55"/>
      <c r="L43" s="55">
        <v>5.2</v>
      </c>
      <c r="M43" s="55"/>
      <c r="N43" s="55"/>
      <c r="O43" s="55"/>
    </row>
    <row r="44" spans="1:15" s="69" customFormat="1" ht="15.75" customHeight="1" x14ac:dyDescent="0.25">
      <c r="A44" s="70" t="s">
        <v>206</v>
      </c>
      <c r="B44" s="71" t="s">
        <v>69</v>
      </c>
      <c r="C44" s="70" t="s">
        <v>70</v>
      </c>
      <c r="D44" s="55">
        <v>13.645</v>
      </c>
      <c r="E44" s="55"/>
      <c r="F44" s="55">
        <v>1.4550000000000001</v>
      </c>
      <c r="G44" s="55"/>
      <c r="H44" s="55">
        <v>3.4409999999999998</v>
      </c>
      <c r="I44" s="55"/>
      <c r="J44" s="55">
        <v>1.5720000000000001</v>
      </c>
      <c r="K44" s="55">
        <v>5.1219999999999999</v>
      </c>
      <c r="L44" s="55"/>
      <c r="M44" s="55">
        <v>1.093</v>
      </c>
      <c r="N44" s="55">
        <v>0.68400000000000005</v>
      </c>
      <c r="O44" s="55">
        <v>0.27800000000000002</v>
      </c>
    </row>
    <row r="45" spans="1:15" s="69" customFormat="1" ht="15.75" customHeight="1" x14ac:dyDescent="0.25">
      <c r="A45" s="52" t="s">
        <v>206</v>
      </c>
      <c r="B45" s="57" t="s">
        <v>72</v>
      </c>
      <c r="C45" s="58" t="s">
        <v>73</v>
      </c>
      <c r="D45" s="55">
        <v>88.21</v>
      </c>
      <c r="E45" s="55">
        <v>8.6470000000000002</v>
      </c>
      <c r="F45" s="55">
        <v>6.1280000000000001</v>
      </c>
      <c r="G45" s="55">
        <v>10.509</v>
      </c>
      <c r="H45" s="55">
        <v>2.0880000000000001</v>
      </c>
      <c r="I45" s="55">
        <v>8.8759999999999994</v>
      </c>
      <c r="J45" s="55">
        <v>11.085000000000001</v>
      </c>
      <c r="K45" s="55">
        <v>10.795999999999999</v>
      </c>
      <c r="L45" s="55">
        <v>11.369</v>
      </c>
      <c r="M45" s="55">
        <v>5.8109999999999999</v>
      </c>
      <c r="N45" s="55">
        <v>12.752000000000001</v>
      </c>
      <c r="O45" s="55">
        <v>0.14899999999999999</v>
      </c>
    </row>
    <row r="46" spans="1:15" s="69" customFormat="1" ht="15.75" customHeight="1" x14ac:dyDescent="0.25">
      <c r="A46" s="52" t="s">
        <v>206</v>
      </c>
      <c r="B46" s="49" t="s">
        <v>248</v>
      </c>
      <c r="C46" s="50" t="s">
        <v>217</v>
      </c>
      <c r="D46" s="55">
        <v>0</v>
      </c>
      <c r="E46" s="55">
        <v>0</v>
      </c>
      <c r="F46" s="55">
        <v>0</v>
      </c>
      <c r="G46" s="55"/>
      <c r="H46" s="55"/>
      <c r="I46" s="55"/>
      <c r="J46" s="55"/>
      <c r="K46" s="55"/>
      <c r="L46" s="55"/>
      <c r="M46" s="55"/>
      <c r="N46" s="55"/>
      <c r="O46" s="55"/>
    </row>
    <row r="47" spans="1:15" s="69" customFormat="1" ht="15" customHeight="1" x14ac:dyDescent="0.25">
      <c r="A47" s="50" t="s">
        <v>206</v>
      </c>
      <c r="B47" s="51" t="s">
        <v>249</v>
      </c>
      <c r="C47" s="50" t="s">
        <v>153</v>
      </c>
      <c r="D47" s="54">
        <v>0</v>
      </c>
      <c r="E47" s="54">
        <v>0</v>
      </c>
      <c r="F47" s="54">
        <v>0</v>
      </c>
      <c r="G47" s="54"/>
      <c r="H47" s="54"/>
      <c r="I47" s="54"/>
      <c r="J47" s="54"/>
      <c r="K47" s="54"/>
      <c r="L47" s="54"/>
      <c r="M47" s="54"/>
      <c r="N47" s="54"/>
      <c r="O47" s="54"/>
    </row>
    <row r="48" spans="1:15" ht="15.75" customHeight="1" x14ac:dyDescent="0.25">
      <c r="A48" s="59" t="s">
        <v>206</v>
      </c>
      <c r="B48" s="51" t="s">
        <v>250</v>
      </c>
      <c r="C48" s="50" t="s">
        <v>53</v>
      </c>
      <c r="D48" s="54">
        <v>1.83</v>
      </c>
      <c r="E48" s="54"/>
      <c r="F48" s="54">
        <v>0</v>
      </c>
      <c r="G48" s="54">
        <v>0.3</v>
      </c>
      <c r="H48" s="54"/>
      <c r="I48" s="54"/>
      <c r="J48" s="54"/>
      <c r="K48" s="54"/>
      <c r="L48" s="54">
        <v>0.03</v>
      </c>
      <c r="M48" s="54">
        <v>0.28000000000000003</v>
      </c>
      <c r="N48" s="54"/>
      <c r="O48" s="54">
        <v>1.22</v>
      </c>
    </row>
    <row r="49" spans="1:15" ht="15.75" customHeight="1" x14ac:dyDescent="0.25">
      <c r="A49" s="50" t="s">
        <v>54</v>
      </c>
      <c r="B49" s="51" t="s">
        <v>251</v>
      </c>
      <c r="C49" s="50" t="s">
        <v>123</v>
      </c>
      <c r="D49" s="54">
        <v>0</v>
      </c>
      <c r="E49" s="54"/>
      <c r="F49" s="54">
        <v>0</v>
      </c>
      <c r="G49" s="54"/>
      <c r="H49" s="54"/>
      <c r="I49" s="54"/>
      <c r="J49" s="54"/>
      <c r="K49" s="54"/>
      <c r="L49" s="54"/>
      <c r="M49" s="54"/>
      <c r="N49" s="54"/>
      <c r="O49" s="54"/>
    </row>
    <row r="50" spans="1:15" ht="15.75" customHeight="1" x14ac:dyDescent="0.25">
      <c r="A50" s="59" t="s">
        <v>219</v>
      </c>
      <c r="B50" s="51" t="s">
        <v>78</v>
      </c>
      <c r="C50" s="50" t="s">
        <v>79</v>
      </c>
      <c r="D50" s="54">
        <v>15.71</v>
      </c>
      <c r="E50" s="54">
        <v>0.55000000000000004</v>
      </c>
      <c r="F50" s="54">
        <v>0.87</v>
      </c>
      <c r="G50" s="54">
        <v>0.7</v>
      </c>
      <c r="H50" s="54">
        <v>0.87</v>
      </c>
      <c r="I50" s="54">
        <v>3.05</v>
      </c>
      <c r="J50" s="54">
        <v>1.1299999999999999</v>
      </c>
      <c r="K50" s="54">
        <v>0.97</v>
      </c>
      <c r="L50" s="54">
        <v>1.59</v>
      </c>
      <c r="M50" s="54">
        <v>0.7</v>
      </c>
      <c r="N50" s="54">
        <v>1.83</v>
      </c>
      <c r="O50" s="54">
        <v>3.45</v>
      </c>
    </row>
    <row r="51" spans="1:15" ht="15.75" customHeight="1" x14ac:dyDescent="0.25">
      <c r="A51" s="50" t="s">
        <v>64</v>
      </c>
      <c r="B51" s="51" t="s">
        <v>80</v>
      </c>
      <c r="C51" s="50" t="s">
        <v>81</v>
      </c>
      <c r="D51" s="54">
        <v>4.66</v>
      </c>
      <c r="E51" s="54">
        <v>0.92</v>
      </c>
      <c r="F51" s="54">
        <v>0</v>
      </c>
      <c r="G51" s="54"/>
      <c r="H51" s="54"/>
      <c r="I51" s="54">
        <v>0.42</v>
      </c>
      <c r="J51" s="54">
        <v>0.14000000000000001</v>
      </c>
      <c r="K51" s="54">
        <v>0.36</v>
      </c>
      <c r="L51" s="54">
        <v>0.84</v>
      </c>
      <c r="M51" s="54"/>
      <c r="N51" s="54"/>
      <c r="O51" s="54">
        <v>1.98</v>
      </c>
    </row>
    <row r="52" spans="1:15" ht="15.75" customHeight="1" x14ac:dyDescent="0.25">
      <c r="A52" s="59" t="s">
        <v>68</v>
      </c>
      <c r="B52" s="51" t="s">
        <v>58</v>
      </c>
      <c r="C52" s="50" t="s">
        <v>59</v>
      </c>
      <c r="D52" s="54">
        <v>627.73899999999992</v>
      </c>
      <c r="E52" s="54">
        <v>27.388000000000002</v>
      </c>
      <c r="F52" s="54">
        <v>29.151999999999997</v>
      </c>
      <c r="G52" s="54">
        <v>115.92100000000001</v>
      </c>
      <c r="H52" s="54">
        <v>110.538</v>
      </c>
      <c r="I52" s="54">
        <v>44.591999999999999</v>
      </c>
      <c r="J52" s="54">
        <v>43.709999999999994</v>
      </c>
      <c r="K52" s="54">
        <v>89.47</v>
      </c>
      <c r="L52" s="54">
        <v>88.227999999999994</v>
      </c>
      <c r="M52" s="54">
        <v>49.548000000000002</v>
      </c>
      <c r="N52" s="54">
        <v>29.192</v>
      </c>
      <c r="O52" s="54"/>
    </row>
    <row r="53" spans="1:15" ht="15.75" customHeight="1" x14ac:dyDescent="0.25">
      <c r="A53" s="50" t="s">
        <v>71</v>
      </c>
      <c r="B53" s="51" t="s">
        <v>60</v>
      </c>
      <c r="C53" s="50" t="s">
        <v>61</v>
      </c>
      <c r="D53" s="54">
        <v>204.74799999999999</v>
      </c>
      <c r="E53" s="54"/>
      <c r="F53" s="54">
        <v>0</v>
      </c>
      <c r="G53" s="54"/>
      <c r="H53" s="54"/>
      <c r="I53" s="54"/>
      <c r="J53" s="54"/>
      <c r="K53" s="54"/>
      <c r="L53" s="54"/>
      <c r="M53" s="54"/>
      <c r="N53" s="54"/>
      <c r="O53" s="54">
        <v>204.74799999999999</v>
      </c>
    </row>
    <row r="54" spans="1:15" ht="15.75" customHeight="1" x14ac:dyDescent="0.25">
      <c r="A54" s="59" t="s">
        <v>74</v>
      </c>
      <c r="B54" s="51" t="s">
        <v>62</v>
      </c>
      <c r="C54" s="50" t="s">
        <v>63</v>
      </c>
      <c r="D54" s="54">
        <v>12.006000000000002</v>
      </c>
      <c r="E54" s="54">
        <v>1.4019999999999999</v>
      </c>
      <c r="F54" s="54">
        <v>0.33</v>
      </c>
      <c r="G54" s="54">
        <v>0.63500000000000001</v>
      </c>
      <c r="H54" s="54">
        <v>0.96899999999999997</v>
      </c>
      <c r="I54" s="54">
        <v>1.615</v>
      </c>
      <c r="J54" s="54">
        <v>0.59</v>
      </c>
      <c r="K54" s="54">
        <v>0.40100000000000002</v>
      </c>
      <c r="L54" s="54">
        <v>1.044</v>
      </c>
      <c r="M54" s="54">
        <v>0.83899999999999997</v>
      </c>
      <c r="N54" s="54">
        <v>0.61399999999999999</v>
      </c>
      <c r="O54" s="54">
        <v>3.5670000000000002</v>
      </c>
    </row>
    <row r="55" spans="1:15" ht="15.75" customHeight="1" x14ac:dyDescent="0.25">
      <c r="A55" s="50" t="s">
        <v>77</v>
      </c>
      <c r="B55" s="51" t="s">
        <v>170</v>
      </c>
      <c r="C55" s="50" t="s">
        <v>66</v>
      </c>
      <c r="D55" s="54">
        <v>2.46</v>
      </c>
      <c r="E55" s="54"/>
      <c r="F55" s="54">
        <v>0.01</v>
      </c>
      <c r="G55" s="54">
        <v>0.3</v>
      </c>
      <c r="H55" s="54"/>
      <c r="I55" s="54">
        <v>0.18</v>
      </c>
      <c r="J55" s="54"/>
      <c r="K55" s="54">
        <v>0.04</v>
      </c>
      <c r="L55" s="54">
        <v>1.1000000000000001</v>
      </c>
      <c r="M55" s="54">
        <v>0.09</v>
      </c>
      <c r="N55" s="54"/>
      <c r="O55" s="54">
        <v>0.74</v>
      </c>
    </row>
    <row r="56" spans="1:15" ht="15" customHeight="1" x14ac:dyDescent="0.25">
      <c r="A56" s="59" t="s">
        <v>67</v>
      </c>
      <c r="B56" s="51" t="s">
        <v>124</v>
      </c>
      <c r="C56" s="50" t="s">
        <v>125</v>
      </c>
      <c r="D56" s="54">
        <v>0</v>
      </c>
      <c r="E56" s="54"/>
      <c r="F56" s="54">
        <v>0</v>
      </c>
      <c r="G56" s="54"/>
      <c r="H56" s="54"/>
      <c r="I56" s="54"/>
      <c r="J56" s="54"/>
      <c r="K56" s="54"/>
      <c r="L56" s="54"/>
      <c r="M56" s="54"/>
      <c r="N56" s="54"/>
      <c r="O56" s="54"/>
    </row>
    <row r="57" spans="1:15" ht="15" customHeight="1" x14ac:dyDescent="0.25">
      <c r="A57" s="50" t="s">
        <v>84</v>
      </c>
      <c r="B57" s="51" t="s">
        <v>82</v>
      </c>
      <c r="C57" s="50" t="s">
        <v>83</v>
      </c>
      <c r="D57" s="54">
        <v>0</v>
      </c>
      <c r="E57" s="54"/>
      <c r="F57" s="54">
        <v>0</v>
      </c>
      <c r="G57" s="54"/>
      <c r="H57" s="54"/>
      <c r="I57" s="54"/>
      <c r="J57" s="54"/>
      <c r="K57" s="54"/>
      <c r="L57" s="54"/>
      <c r="M57" s="54"/>
      <c r="N57" s="54"/>
      <c r="O57" s="54"/>
    </row>
    <row r="58" spans="1:15" ht="15.75" customHeight="1" x14ac:dyDescent="0.25">
      <c r="A58" s="59" t="s">
        <v>86</v>
      </c>
      <c r="B58" s="51" t="s">
        <v>152</v>
      </c>
      <c r="C58" s="50" t="s">
        <v>85</v>
      </c>
      <c r="D58" s="54">
        <v>711.505</v>
      </c>
      <c r="E58" s="54">
        <v>88.945999999999998</v>
      </c>
      <c r="F58" s="54">
        <v>134.959</v>
      </c>
      <c r="G58" s="54">
        <v>87.317999999999998</v>
      </c>
      <c r="H58" s="54">
        <v>16.446999999999999</v>
      </c>
      <c r="I58" s="54">
        <v>28.494</v>
      </c>
      <c r="J58" s="54">
        <v>74.156999999999996</v>
      </c>
      <c r="K58" s="54">
        <v>30.058</v>
      </c>
      <c r="L58" s="54">
        <v>4.1790000000000003</v>
      </c>
      <c r="M58" s="54">
        <v>92.358000000000004</v>
      </c>
      <c r="N58" s="54">
        <v>128.49</v>
      </c>
      <c r="O58" s="54">
        <v>26.099</v>
      </c>
    </row>
    <row r="59" spans="1:15" s="72" customFormat="1" ht="15.75" customHeight="1" x14ac:dyDescent="0.25">
      <c r="A59" s="50" t="s">
        <v>88</v>
      </c>
      <c r="B59" s="51" t="s">
        <v>108</v>
      </c>
      <c r="C59" s="50" t="s">
        <v>87</v>
      </c>
      <c r="D59" s="55">
        <v>49.917999999999999</v>
      </c>
      <c r="E59" s="54"/>
      <c r="F59" s="54">
        <v>0.14199999999999999</v>
      </c>
      <c r="G59" s="54"/>
      <c r="H59" s="54">
        <v>11.577</v>
      </c>
      <c r="I59" s="54">
        <v>6.0090000000000003</v>
      </c>
      <c r="J59" s="54">
        <v>2.4889999999999999</v>
      </c>
      <c r="K59" s="54">
        <v>9.2889999999999997</v>
      </c>
      <c r="L59" s="54">
        <v>12.51</v>
      </c>
      <c r="M59" s="54">
        <v>0.52</v>
      </c>
      <c r="N59" s="54">
        <v>1.8149999999999999</v>
      </c>
      <c r="O59" s="54">
        <v>5.5670000000000002</v>
      </c>
    </row>
    <row r="60" spans="1:15" ht="15.75" customHeight="1" x14ac:dyDescent="0.25">
      <c r="A60" s="73" t="s">
        <v>96</v>
      </c>
      <c r="B60" s="73" t="s">
        <v>89</v>
      </c>
      <c r="C60" s="80" t="s">
        <v>90</v>
      </c>
      <c r="D60" s="54">
        <v>0</v>
      </c>
      <c r="E60" s="54"/>
      <c r="F60" s="54">
        <v>0</v>
      </c>
      <c r="G60" s="54"/>
      <c r="H60" s="54"/>
      <c r="I60" s="54"/>
      <c r="J60" s="54"/>
      <c r="K60" s="54"/>
      <c r="L60" s="54"/>
      <c r="M60" s="54"/>
      <c r="N60" s="74">
        <v>0</v>
      </c>
      <c r="O60" s="74"/>
    </row>
    <row r="61" spans="1:15" s="77" customFormat="1" ht="15.75" customHeight="1" x14ac:dyDescent="0.25">
      <c r="A61" s="75">
        <v>3</v>
      </c>
      <c r="B61" s="75" t="s">
        <v>91</v>
      </c>
      <c r="C61" s="81" t="s">
        <v>92</v>
      </c>
      <c r="D61" s="53">
        <v>2925.1109999999999</v>
      </c>
      <c r="E61" s="53">
        <v>644.98</v>
      </c>
      <c r="F61" s="53">
        <v>1281.8530000000001</v>
      </c>
      <c r="G61" s="53">
        <v>146.636</v>
      </c>
      <c r="H61" s="53">
        <v>8.33</v>
      </c>
      <c r="I61" s="53">
        <v>48.79</v>
      </c>
      <c r="J61" s="53">
        <v>699.44</v>
      </c>
      <c r="K61" s="53">
        <v>27.95</v>
      </c>
      <c r="L61" s="53">
        <v>0</v>
      </c>
      <c r="M61" s="53">
        <v>15.29</v>
      </c>
      <c r="N61" s="76">
        <v>51.481999999999999</v>
      </c>
      <c r="O61" s="76">
        <v>0.36</v>
      </c>
    </row>
    <row r="62" spans="1:15" hidden="1" x14ac:dyDescent="0.25">
      <c r="B62" s="62" t="s">
        <v>252</v>
      </c>
      <c r="C62" s="66" t="s">
        <v>253</v>
      </c>
      <c r="D62" s="66">
        <v>0.36</v>
      </c>
      <c r="E62" s="78">
        <v>0</v>
      </c>
      <c r="F62" s="78">
        <v>0</v>
      </c>
      <c r="G62" s="78">
        <v>0</v>
      </c>
      <c r="H62" s="78">
        <v>0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62">
        <v>0</v>
      </c>
      <c r="O62" s="62">
        <v>0.36</v>
      </c>
    </row>
    <row r="63" spans="1:15" hidden="1" x14ac:dyDescent="0.25">
      <c r="B63" s="62" t="s">
        <v>254</v>
      </c>
      <c r="C63" s="66" t="s">
        <v>255</v>
      </c>
      <c r="D63" s="66">
        <v>2924.7509999999997</v>
      </c>
      <c r="E63" s="78">
        <v>644.98</v>
      </c>
      <c r="F63" s="78">
        <v>1281.8530000000001</v>
      </c>
      <c r="G63" s="78">
        <v>146.636</v>
      </c>
      <c r="H63" s="78">
        <v>8.33</v>
      </c>
      <c r="I63" s="78">
        <v>48.79</v>
      </c>
      <c r="J63" s="78">
        <v>699.44</v>
      </c>
      <c r="K63" s="78">
        <v>27.95</v>
      </c>
      <c r="L63" s="78">
        <v>0</v>
      </c>
      <c r="M63" s="78">
        <v>15.29</v>
      </c>
      <c r="N63" s="62">
        <v>51.481999999999999</v>
      </c>
    </row>
    <row r="64" spans="1:15" hidden="1" x14ac:dyDescent="0.25">
      <c r="B64" s="62" t="s">
        <v>256</v>
      </c>
      <c r="C64" s="66" t="s">
        <v>257</v>
      </c>
      <c r="D64" s="66">
        <v>0</v>
      </c>
    </row>
    <row r="65" spans="1:4" hidden="1" x14ac:dyDescent="0.25"/>
    <row r="66" spans="1:4" hidden="1" x14ac:dyDescent="0.25"/>
    <row r="67" spans="1:4" hidden="1" x14ac:dyDescent="0.25"/>
    <row r="68" spans="1:4" hidden="1" x14ac:dyDescent="0.25"/>
    <row r="69" spans="1:4" hidden="1" x14ac:dyDescent="0.25"/>
    <row r="70" spans="1:4" hidden="1" x14ac:dyDescent="0.25"/>
    <row r="71" spans="1:4" hidden="1" x14ac:dyDescent="0.25"/>
    <row r="72" spans="1:4" hidden="1" x14ac:dyDescent="0.25"/>
    <row r="73" spans="1:4" hidden="1" x14ac:dyDescent="0.25"/>
    <row r="74" spans="1:4" s="78" customFormat="1" hidden="1" x14ac:dyDescent="0.25">
      <c r="A74" s="62"/>
      <c r="B74" s="62"/>
      <c r="C74" s="66"/>
      <c r="D74" s="66"/>
    </row>
    <row r="75" spans="1:4" s="78" customFormat="1" x14ac:dyDescent="0.25">
      <c r="A75" s="62"/>
      <c r="B75" s="62"/>
      <c r="C75" s="66"/>
      <c r="D75" s="66"/>
    </row>
    <row r="76" spans="1:4" s="78" customFormat="1" x14ac:dyDescent="0.25">
      <c r="A76" s="62"/>
      <c r="B76" s="62"/>
      <c r="C76" s="66"/>
      <c r="D76" s="66"/>
    </row>
    <row r="77" spans="1:4" s="78" customFormat="1" x14ac:dyDescent="0.25">
      <c r="A77" s="62"/>
      <c r="B77" s="62"/>
      <c r="C77" s="66"/>
      <c r="D77" s="66"/>
    </row>
    <row r="80" spans="1:4" s="78" customFormat="1" x14ac:dyDescent="0.25">
      <c r="A80" s="62"/>
      <c r="B80" s="62"/>
      <c r="C80" s="66"/>
      <c r="D80" s="66"/>
    </row>
    <row r="81" spans="1:4" s="78" customFormat="1" x14ac:dyDescent="0.25">
      <c r="A81" s="62"/>
      <c r="B81" s="62"/>
      <c r="C81" s="66"/>
      <c r="D81" s="66"/>
    </row>
    <row r="82" spans="1:4" s="78" customFormat="1" x14ac:dyDescent="0.25">
      <c r="A82" s="62"/>
      <c r="B82" s="62"/>
      <c r="C82" s="66"/>
      <c r="D82" s="66"/>
    </row>
    <row r="83" spans="1:4" s="78" customFormat="1" x14ac:dyDescent="0.25">
      <c r="A83" s="62"/>
      <c r="B83" s="62"/>
      <c r="C83" s="66"/>
      <c r="D83" s="66"/>
    </row>
    <row r="84" spans="1:4" s="78" customFormat="1" x14ac:dyDescent="0.25">
      <c r="A84" s="62"/>
      <c r="B84" s="62"/>
      <c r="C84" s="66"/>
      <c r="D84" s="66"/>
    </row>
    <row r="85" spans="1:4" s="78" customFormat="1" x14ac:dyDescent="0.25">
      <c r="A85" s="62"/>
      <c r="B85" s="62"/>
      <c r="C85" s="66"/>
      <c r="D85" s="66"/>
    </row>
    <row r="86" spans="1:4" s="78" customFormat="1" x14ac:dyDescent="0.25">
      <c r="A86" s="62"/>
      <c r="B86" s="62"/>
      <c r="C86" s="66"/>
      <c r="D86" s="66"/>
    </row>
  </sheetData>
  <mergeCells count="8">
    <mergeCell ref="A1:B1"/>
    <mergeCell ref="J3:M3"/>
    <mergeCell ref="E5:O5"/>
    <mergeCell ref="D5:D6"/>
    <mergeCell ref="C5:C6"/>
    <mergeCell ref="B5:B6"/>
    <mergeCell ref="A5:A6"/>
    <mergeCell ref="A2:O2"/>
  </mergeCells>
  <pageMargins left="0.47" right="0" top="0.2" bottom="0.19685039370078741" header="0" footer="0"/>
  <pageSetup paperSize="9" scale="64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 tint="0.59999389629810485"/>
  </sheetPr>
  <dimension ref="A1:L70"/>
  <sheetViews>
    <sheetView showZeros="0" zoomScaleNormal="100" zoomScaleSheetLayoutView="85" workbookViewId="0">
      <selection activeCell="G7" sqref="G7"/>
    </sheetView>
  </sheetViews>
  <sheetFormatPr defaultColWidth="9.109375" defaultRowHeight="15.6" x14ac:dyDescent="0.3"/>
  <cols>
    <col min="1" max="1" width="5.44140625" style="3" customWidth="1"/>
    <col min="2" max="2" width="57.6640625" style="3" customWidth="1"/>
    <col min="3" max="3" width="7.5546875" style="3" customWidth="1"/>
    <col min="4" max="4" width="12" style="3" customWidth="1"/>
    <col min="5" max="5" width="11.6640625" style="3" bestFit="1" customWidth="1"/>
    <col min="6" max="6" width="12.5546875" style="3" customWidth="1"/>
    <col min="7" max="7" width="11.21875" style="3" customWidth="1"/>
    <col min="8" max="8" width="9.109375" style="3"/>
    <col min="9" max="11" width="0" style="3" hidden="1" customWidth="1"/>
    <col min="12" max="12" width="9.109375" style="172"/>
    <col min="13" max="16384" width="9.109375" style="3"/>
  </cols>
  <sheetData>
    <row r="1" spans="1:12" s="2" customFormat="1" ht="19.5" customHeight="1" x14ac:dyDescent="0.3">
      <c r="A1" s="255" t="s">
        <v>128</v>
      </c>
      <c r="B1" s="255"/>
      <c r="C1" s="1"/>
      <c r="L1" s="171"/>
    </row>
    <row r="2" spans="1:12" ht="28.5" customHeight="1" x14ac:dyDescent="0.3">
      <c r="A2" s="256" t="s">
        <v>270</v>
      </c>
      <c r="B2" s="256"/>
      <c r="C2" s="256"/>
      <c r="D2" s="256"/>
      <c r="E2" s="256"/>
      <c r="F2" s="256"/>
      <c r="G2" s="256"/>
    </row>
    <row r="3" spans="1:12" ht="28.5" customHeight="1" x14ac:dyDescent="0.3">
      <c r="A3" s="257" t="s">
        <v>2</v>
      </c>
      <c r="B3" s="257" t="s">
        <v>3</v>
      </c>
      <c r="C3" s="257" t="s">
        <v>4</v>
      </c>
      <c r="D3" s="257" t="s">
        <v>264</v>
      </c>
      <c r="E3" s="259" t="s">
        <v>265</v>
      </c>
      <c r="F3" s="260"/>
      <c r="G3" s="261"/>
    </row>
    <row r="4" spans="1:12" ht="28.5" customHeight="1" x14ac:dyDescent="0.3">
      <c r="A4" s="258"/>
      <c r="B4" s="258"/>
      <c r="C4" s="258"/>
      <c r="D4" s="258"/>
      <c r="E4" s="82" t="s">
        <v>266</v>
      </c>
      <c r="F4" s="82" t="s">
        <v>267</v>
      </c>
      <c r="G4" s="82" t="s">
        <v>268</v>
      </c>
    </row>
    <row r="5" spans="1:12" ht="18" customHeight="1" x14ac:dyDescent="0.3">
      <c r="A5" s="82">
        <v>1</v>
      </c>
      <c r="B5" s="82">
        <v>2</v>
      </c>
      <c r="C5" s="82">
        <v>3</v>
      </c>
      <c r="D5" s="82">
        <v>4</v>
      </c>
      <c r="E5" s="82">
        <v>5</v>
      </c>
      <c r="F5" s="82">
        <v>6</v>
      </c>
      <c r="G5" s="82">
        <v>7</v>
      </c>
    </row>
    <row r="6" spans="1:12" ht="18" customHeight="1" x14ac:dyDescent="0.3">
      <c r="A6" s="105"/>
      <c r="B6" s="105" t="s">
        <v>234</v>
      </c>
      <c r="C6" s="105"/>
      <c r="D6" s="129">
        <v>84503.76</v>
      </c>
      <c r="E6" s="130">
        <v>84503.773000000001</v>
      </c>
      <c r="F6" s="130"/>
      <c r="G6" s="131">
        <v>100.00001538393086</v>
      </c>
    </row>
    <row r="7" spans="1:12" ht="18" customHeight="1" x14ac:dyDescent="0.3">
      <c r="A7" s="107">
        <v>1</v>
      </c>
      <c r="B7" s="108" t="s">
        <v>5</v>
      </c>
      <c r="C7" s="109" t="s">
        <v>6</v>
      </c>
      <c r="D7" s="129">
        <v>75114.145000000004</v>
      </c>
      <c r="E7" s="132">
        <v>75277.64</v>
      </c>
      <c r="F7" s="132">
        <v>163.49499999999534</v>
      </c>
      <c r="G7" s="133">
        <v>100.2176620661794</v>
      </c>
      <c r="L7" s="172">
        <f>E7/$E$6</f>
        <v>0.89081986907259159</v>
      </c>
    </row>
    <row r="8" spans="1:12" ht="18" customHeight="1" x14ac:dyDescent="0.3">
      <c r="A8" s="110" t="s">
        <v>7</v>
      </c>
      <c r="B8" s="111" t="s">
        <v>8</v>
      </c>
      <c r="C8" s="110" t="s">
        <v>9</v>
      </c>
      <c r="D8" s="134">
        <v>2259.44</v>
      </c>
      <c r="E8" s="135">
        <v>2292.1219999999998</v>
      </c>
      <c r="F8" s="136">
        <v>32.681999999999789</v>
      </c>
      <c r="G8" s="131">
        <v>101.44646461069999</v>
      </c>
      <c r="L8" s="172">
        <f t="shared" ref="L8:L20" si="0">E8/$E$6</f>
        <v>2.7124493009323972E-2</v>
      </c>
    </row>
    <row r="9" spans="1:12" s="83" customFormat="1" ht="18" customHeight="1" x14ac:dyDescent="0.3">
      <c r="A9" s="110"/>
      <c r="B9" s="111" t="s">
        <v>10</v>
      </c>
      <c r="C9" s="110" t="s">
        <v>11</v>
      </c>
      <c r="D9" s="134">
        <v>2259.44</v>
      </c>
      <c r="E9" s="135">
        <v>2292.1219999999998</v>
      </c>
      <c r="F9" s="136">
        <v>32.681999999999789</v>
      </c>
      <c r="G9" s="131">
        <v>101.44646461069999</v>
      </c>
      <c r="L9" s="172">
        <f t="shared" si="0"/>
        <v>2.7124493009323972E-2</v>
      </c>
    </row>
    <row r="10" spans="1:12" s="83" customFormat="1" ht="18" customHeight="1" x14ac:dyDescent="0.3">
      <c r="A10" s="110"/>
      <c r="B10" s="112" t="s">
        <v>235</v>
      </c>
      <c r="C10" s="113" t="s">
        <v>236</v>
      </c>
      <c r="D10" s="134">
        <v>0</v>
      </c>
      <c r="E10" s="135">
        <v>0</v>
      </c>
      <c r="F10" s="136">
        <v>0</v>
      </c>
      <c r="G10" s="131"/>
      <c r="L10" s="172">
        <f t="shared" si="0"/>
        <v>0</v>
      </c>
    </row>
    <row r="11" spans="1:12" s="83" customFormat="1" ht="18" customHeight="1" x14ac:dyDescent="0.3">
      <c r="A11" s="110"/>
      <c r="B11" s="112" t="s">
        <v>237</v>
      </c>
      <c r="C11" s="113" t="s">
        <v>238</v>
      </c>
      <c r="D11" s="134">
        <v>0</v>
      </c>
      <c r="E11" s="135">
        <v>0</v>
      </c>
      <c r="F11" s="136">
        <v>0</v>
      </c>
      <c r="G11" s="131"/>
      <c r="L11" s="172">
        <f t="shared" si="0"/>
        <v>0</v>
      </c>
    </row>
    <row r="12" spans="1:12" ht="18" customHeight="1" x14ac:dyDescent="0.3">
      <c r="A12" s="110" t="s">
        <v>12</v>
      </c>
      <c r="B12" s="111" t="s">
        <v>13</v>
      </c>
      <c r="C12" s="110" t="s">
        <v>14</v>
      </c>
      <c r="D12" s="134">
        <v>8232.9449999999997</v>
      </c>
      <c r="E12" s="135">
        <v>8697.9050000000007</v>
      </c>
      <c r="F12" s="136">
        <v>464.96000000000095</v>
      </c>
      <c r="G12" s="137">
        <v>105.64755382187056</v>
      </c>
      <c r="L12" s="172">
        <f t="shared" si="0"/>
        <v>0.10292919110250853</v>
      </c>
    </row>
    <row r="13" spans="1:12" ht="18" customHeight="1" x14ac:dyDescent="0.3">
      <c r="A13" s="110" t="s">
        <v>15</v>
      </c>
      <c r="B13" s="111" t="s">
        <v>16</v>
      </c>
      <c r="C13" s="110" t="s">
        <v>17</v>
      </c>
      <c r="D13" s="134">
        <v>24613.148000000001</v>
      </c>
      <c r="E13" s="135">
        <v>24970.813999999995</v>
      </c>
      <c r="F13" s="136">
        <v>357.66599999999403</v>
      </c>
      <c r="G13" s="137">
        <v>101.45315016185656</v>
      </c>
      <c r="L13" s="172">
        <f t="shared" si="0"/>
        <v>0.29549939740560455</v>
      </c>
    </row>
    <row r="14" spans="1:12" ht="18" customHeight="1" x14ac:dyDescent="0.3">
      <c r="A14" s="110" t="s">
        <v>18</v>
      </c>
      <c r="B14" s="111" t="s">
        <v>109</v>
      </c>
      <c r="C14" s="110" t="s">
        <v>110</v>
      </c>
      <c r="D14" s="134">
        <v>16252.607</v>
      </c>
      <c r="E14" s="135">
        <v>16252.607000000002</v>
      </c>
      <c r="F14" s="136">
        <v>0</v>
      </c>
      <c r="G14" s="131">
        <v>100.00000000000001</v>
      </c>
      <c r="L14" s="172">
        <f t="shared" si="0"/>
        <v>0.19232995667542563</v>
      </c>
    </row>
    <row r="15" spans="1:12" ht="18" customHeight="1" x14ac:dyDescent="0.3">
      <c r="A15" s="110" t="s">
        <v>19</v>
      </c>
      <c r="B15" s="111" t="s">
        <v>111</v>
      </c>
      <c r="C15" s="110" t="s">
        <v>112</v>
      </c>
      <c r="D15" s="134">
        <v>546.60799999999995</v>
      </c>
      <c r="E15" s="135">
        <v>546.60799999999995</v>
      </c>
      <c r="F15" s="136">
        <v>0</v>
      </c>
      <c r="G15" s="131">
        <v>100</v>
      </c>
      <c r="L15" s="172">
        <f t="shared" si="0"/>
        <v>6.4684449060043742E-3</v>
      </c>
    </row>
    <row r="16" spans="1:12" ht="18" customHeight="1" x14ac:dyDescent="0.3">
      <c r="A16" s="110" t="s">
        <v>113</v>
      </c>
      <c r="B16" s="111" t="s">
        <v>114</v>
      </c>
      <c r="C16" s="110" t="s">
        <v>115</v>
      </c>
      <c r="D16" s="134">
        <v>22715.083999999999</v>
      </c>
      <c r="E16" s="135">
        <v>22245.833999999999</v>
      </c>
      <c r="F16" s="136">
        <v>-469.25</v>
      </c>
      <c r="G16" s="131">
        <v>97.934192098959443</v>
      </c>
      <c r="L16" s="172">
        <f t="shared" si="0"/>
        <v>0.26325255323214974</v>
      </c>
    </row>
    <row r="17" spans="1:12" s="83" customFormat="1" ht="18" x14ac:dyDescent="0.3">
      <c r="A17" s="110"/>
      <c r="B17" s="112" t="s">
        <v>239</v>
      </c>
      <c r="C17" s="106" t="s">
        <v>200</v>
      </c>
      <c r="D17" s="134">
        <v>21250.22</v>
      </c>
      <c r="E17" s="135">
        <v>21250.22</v>
      </c>
      <c r="F17" s="136">
        <v>0</v>
      </c>
      <c r="G17" s="131"/>
      <c r="L17" s="172">
        <f t="shared" si="0"/>
        <v>0.25147066510272864</v>
      </c>
    </row>
    <row r="18" spans="1:12" ht="18" customHeight="1" x14ac:dyDescent="0.3">
      <c r="A18" s="110" t="s">
        <v>201</v>
      </c>
      <c r="B18" s="111" t="s">
        <v>20</v>
      </c>
      <c r="C18" s="110" t="s">
        <v>21</v>
      </c>
      <c r="D18" s="134">
        <v>237.49600000000001</v>
      </c>
      <c r="E18" s="135">
        <v>237.49399999999997</v>
      </c>
      <c r="F18" s="136">
        <v>-2.0000000000379714E-3</v>
      </c>
      <c r="G18" s="131">
        <v>99.999157880553767</v>
      </c>
      <c r="L18" s="172">
        <f t="shared" si="0"/>
        <v>2.8104543923736986E-3</v>
      </c>
    </row>
    <row r="19" spans="1:12" ht="18" customHeight="1" x14ac:dyDescent="0.3">
      <c r="A19" s="110" t="s">
        <v>202</v>
      </c>
      <c r="B19" s="111" t="s">
        <v>116</v>
      </c>
      <c r="C19" s="110" t="s">
        <v>117</v>
      </c>
      <c r="D19" s="134">
        <v>0</v>
      </c>
      <c r="E19" s="135">
        <v>0</v>
      </c>
      <c r="F19" s="136">
        <v>0</v>
      </c>
      <c r="G19" s="131"/>
      <c r="L19" s="172">
        <f t="shared" si="0"/>
        <v>0</v>
      </c>
    </row>
    <row r="20" spans="1:12" ht="18" customHeight="1" x14ac:dyDescent="0.3">
      <c r="A20" s="110" t="s">
        <v>203</v>
      </c>
      <c r="B20" s="111" t="s">
        <v>22</v>
      </c>
      <c r="C20" s="110" t="s">
        <v>23</v>
      </c>
      <c r="D20" s="134">
        <v>256.81700000000001</v>
      </c>
      <c r="E20" s="135">
        <v>34.256</v>
      </c>
      <c r="F20" s="136">
        <v>-222.56100000000001</v>
      </c>
      <c r="G20" s="131">
        <v>13.338680850566746</v>
      </c>
      <c r="L20" s="172">
        <f t="shared" si="0"/>
        <v>4.053783492010469E-4</v>
      </c>
    </row>
    <row r="21" spans="1:12" ht="18" customHeight="1" x14ac:dyDescent="0.3">
      <c r="A21" s="107">
        <v>2</v>
      </c>
      <c r="B21" s="108" t="s">
        <v>24</v>
      </c>
      <c r="C21" s="109" t="s">
        <v>25</v>
      </c>
      <c r="D21" s="138">
        <v>6904.085</v>
      </c>
      <c r="E21" s="132">
        <v>6301.0219999999999</v>
      </c>
      <c r="F21" s="139">
        <v>-603.06299999999919</v>
      </c>
      <c r="G21" s="133">
        <v>91.265127819254843</v>
      </c>
      <c r="L21" s="172">
        <f>E21/$E$6*100</f>
        <v>7.4564978299844666</v>
      </c>
    </row>
    <row r="22" spans="1:12" ht="18" customHeight="1" x14ac:dyDescent="0.3">
      <c r="A22" s="110" t="s">
        <v>26</v>
      </c>
      <c r="B22" s="111" t="s">
        <v>27</v>
      </c>
      <c r="C22" s="110" t="s">
        <v>28</v>
      </c>
      <c r="D22" s="134">
        <v>108.727</v>
      </c>
      <c r="E22" s="135">
        <v>8.4269999999999996</v>
      </c>
      <c r="F22" s="136">
        <v>-100.30000000000001</v>
      </c>
      <c r="G22" s="131">
        <v>7.7506047255971371</v>
      </c>
      <c r="L22" s="172">
        <f t="shared" ref="L22:L59" si="1">E22/$E$6*100</f>
        <v>9.9723357914444834E-3</v>
      </c>
    </row>
    <row r="23" spans="1:12" ht="18" customHeight="1" x14ac:dyDescent="0.3">
      <c r="A23" s="110" t="s">
        <v>29</v>
      </c>
      <c r="B23" s="111" t="s">
        <v>30</v>
      </c>
      <c r="C23" s="110" t="s">
        <v>31</v>
      </c>
      <c r="D23" s="134">
        <v>53.233999999999995</v>
      </c>
      <c r="E23" s="135">
        <v>52.934000000000005</v>
      </c>
      <c r="F23" s="136">
        <v>-0.29999999999999005</v>
      </c>
      <c r="G23" s="131">
        <v>99.436450388849252</v>
      </c>
      <c r="L23" s="172">
        <f t="shared" si="1"/>
        <v>6.2640990006446226E-2</v>
      </c>
    </row>
    <row r="24" spans="1:12" ht="18" customHeight="1" x14ac:dyDescent="0.3">
      <c r="A24" s="110" t="s">
        <v>32</v>
      </c>
      <c r="B24" s="111" t="s">
        <v>33</v>
      </c>
      <c r="C24" s="110" t="s">
        <v>34</v>
      </c>
      <c r="D24" s="134">
        <v>0</v>
      </c>
      <c r="E24" s="135">
        <v>0</v>
      </c>
      <c r="F24" s="136">
        <v>0</v>
      </c>
      <c r="G24" s="131"/>
      <c r="L24" s="172">
        <f t="shared" si="1"/>
        <v>0</v>
      </c>
    </row>
    <row r="25" spans="1:12" ht="18" customHeight="1" x14ac:dyDescent="0.3">
      <c r="A25" s="110" t="s">
        <v>204</v>
      </c>
      <c r="B25" s="111" t="s">
        <v>35</v>
      </c>
      <c r="C25" s="110" t="s">
        <v>36</v>
      </c>
      <c r="D25" s="134">
        <v>136.4</v>
      </c>
      <c r="E25" s="135">
        <v>58.14</v>
      </c>
      <c r="F25" s="136">
        <v>-78.260000000000005</v>
      </c>
      <c r="G25" s="131">
        <v>42.624633431085044</v>
      </c>
      <c r="L25" s="172">
        <f t="shared" si="1"/>
        <v>6.8801661672550404E-2</v>
      </c>
    </row>
    <row r="26" spans="1:12" ht="18" customHeight="1" x14ac:dyDescent="0.3">
      <c r="A26" s="110" t="s">
        <v>37</v>
      </c>
      <c r="B26" s="111" t="s">
        <v>38</v>
      </c>
      <c r="C26" s="110" t="s">
        <v>39</v>
      </c>
      <c r="D26" s="134">
        <v>81.36</v>
      </c>
      <c r="E26" s="135">
        <v>4.49</v>
      </c>
      <c r="F26" s="136">
        <v>-76.87</v>
      </c>
      <c r="G26" s="131">
        <v>5.5186823992133727</v>
      </c>
      <c r="L26" s="172">
        <f t="shared" si="1"/>
        <v>5.3133722206699574E-3</v>
      </c>
    </row>
    <row r="27" spans="1:12" ht="18" customHeight="1" x14ac:dyDescent="0.3">
      <c r="A27" s="110" t="s">
        <v>40</v>
      </c>
      <c r="B27" s="111" t="s">
        <v>41</v>
      </c>
      <c r="C27" s="110" t="s">
        <v>42</v>
      </c>
      <c r="D27" s="134">
        <v>83.539999999999992</v>
      </c>
      <c r="E27" s="135">
        <v>62.199999999999996</v>
      </c>
      <c r="F27" s="136">
        <v>-21.339999999999996</v>
      </c>
      <c r="G27" s="131">
        <v>74.455350730189139</v>
      </c>
      <c r="L27" s="172">
        <f t="shared" si="1"/>
        <v>7.3606180874314336E-2</v>
      </c>
    </row>
    <row r="28" spans="1:12" ht="18" customHeight="1" x14ac:dyDescent="0.3">
      <c r="A28" s="110" t="s">
        <v>43</v>
      </c>
      <c r="B28" s="111" t="s">
        <v>118</v>
      </c>
      <c r="C28" s="110" t="s">
        <v>119</v>
      </c>
      <c r="D28" s="134">
        <v>61.62</v>
      </c>
      <c r="E28" s="135">
        <v>2.98</v>
      </c>
      <c r="F28" s="136">
        <v>-58.64</v>
      </c>
      <c r="G28" s="131">
        <v>4.8360921778643302</v>
      </c>
      <c r="L28" s="172">
        <f t="shared" si="1"/>
        <v>3.5264697589301721E-3</v>
      </c>
    </row>
    <row r="29" spans="1:12" ht="18" customHeight="1" x14ac:dyDescent="0.3">
      <c r="A29" s="110" t="s">
        <v>205</v>
      </c>
      <c r="B29" s="114" t="s">
        <v>75</v>
      </c>
      <c r="C29" s="115" t="s">
        <v>76</v>
      </c>
      <c r="D29" s="134">
        <v>101.31700000000001</v>
      </c>
      <c r="E29" s="135">
        <v>51.75</v>
      </c>
      <c r="F29" s="136">
        <v>-49.567000000000007</v>
      </c>
      <c r="G29" s="131">
        <v>51.077311803547282</v>
      </c>
      <c r="L29" s="172">
        <f t="shared" si="1"/>
        <v>6.1239869135784032E-2</v>
      </c>
    </row>
    <row r="30" spans="1:12" ht="34.799999999999997" x14ac:dyDescent="0.3">
      <c r="A30" s="116" t="s">
        <v>57</v>
      </c>
      <c r="B30" s="117" t="s">
        <v>151</v>
      </c>
      <c r="C30" s="116" t="s">
        <v>44</v>
      </c>
      <c r="D30" s="138">
        <v>4602.9029999999993</v>
      </c>
      <c r="E30" s="139">
        <v>4431.3250000000007</v>
      </c>
      <c r="F30" s="139">
        <v>-171.57799999999861</v>
      </c>
      <c r="G30" s="140">
        <v>96.272395920574496</v>
      </c>
      <c r="L30" s="172">
        <f t="shared" si="1"/>
        <v>5.2439374511715595</v>
      </c>
    </row>
    <row r="31" spans="1:12" s="83" customFormat="1" ht="18" customHeight="1" x14ac:dyDescent="0.3">
      <c r="A31" s="118" t="s">
        <v>206</v>
      </c>
      <c r="B31" s="119" t="s">
        <v>240</v>
      </c>
      <c r="C31" s="120" t="s">
        <v>45</v>
      </c>
      <c r="D31" s="141">
        <v>1093.0999999999999</v>
      </c>
      <c r="E31" s="142">
        <v>1014.5900000000001</v>
      </c>
      <c r="F31" s="142">
        <v>-78.509999999999764</v>
      </c>
      <c r="G31" s="143">
        <v>92.817674503705078</v>
      </c>
      <c r="L31" s="172">
        <f t="shared" si="1"/>
        <v>1.2006446150043502</v>
      </c>
    </row>
    <row r="32" spans="1:12" s="83" customFormat="1" ht="18" customHeight="1" x14ac:dyDescent="0.3">
      <c r="A32" s="118" t="s">
        <v>206</v>
      </c>
      <c r="B32" s="119" t="s">
        <v>241</v>
      </c>
      <c r="C32" s="120" t="s">
        <v>46</v>
      </c>
      <c r="D32" s="141">
        <v>972.85</v>
      </c>
      <c r="E32" s="142">
        <v>906.66</v>
      </c>
      <c r="F32" s="142">
        <v>-66.190000000000055</v>
      </c>
      <c r="G32" s="143">
        <v>93.196278974148115</v>
      </c>
      <c r="L32" s="172">
        <f t="shared" si="1"/>
        <v>1.0729225072589361</v>
      </c>
    </row>
    <row r="33" spans="1:12" s="83" customFormat="1" ht="18" customHeight="1" x14ac:dyDescent="0.3">
      <c r="A33" s="118" t="s">
        <v>206</v>
      </c>
      <c r="B33" s="121" t="s">
        <v>242</v>
      </c>
      <c r="C33" s="122" t="s">
        <v>49</v>
      </c>
      <c r="D33" s="141">
        <v>1.46</v>
      </c>
      <c r="E33" s="142">
        <v>1.46</v>
      </c>
      <c r="F33" s="142">
        <v>0</v>
      </c>
      <c r="G33" s="143">
        <v>100</v>
      </c>
      <c r="L33" s="172">
        <f t="shared" si="1"/>
        <v>1.7277335060530373E-3</v>
      </c>
    </row>
    <row r="34" spans="1:12" s="83" customFormat="1" ht="18" customHeight="1" x14ac:dyDescent="0.3">
      <c r="A34" s="118" t="s">
        <v>206</v>
      </c>
      <c r="B34" s="121" t="s">
        <v>243</v>
      </c>
      <c r="C34" s="122" t="s">
        <v>50</v>
      </c>
      <c r="D34" s="141">
        <v>4.8099999999999996</v>
      </c>
      <c r="E34" s="142">
        <v>4.8100000000000005</v>
      </c>
      <c r="F34" s="142">
        <v>0</v>
      </c>
      <c r="G34" s="143">
        <v>100.00000000000001</v>
      </c>
      <c r="L34" s="172">
        <f t="shared" si="1"/>
        <v>5.692053537065144E-3</v>
      </c>
    </row>
    <row r="35" spans="1:12" s="83" customFormat="1" ht="18" customHeight="1" x14ac:dyDescent="0.3">
      <c r="A35" s="118" t="s">
        <v>206</v>
      </c>
      <c r="B35" s="121" t="s">
        <v>244</v>
      </c>
      <c r="C35" s="122" t="s">
        <v>51</v>
      </c>
      <c r="D35" s="141">
        <v>65.689999999999984</v>
      </c>
      <c r="E35" s="142">
        <v>65.09</v>
      </c>
      <c r="F35" s="142">
        <v>-0.5999999999999801</v>
      </c>
      <c r="G35" s="143">
        <v>99.08661896787946</v>
      </c>
      <c r="L35" s="172">
        <f t="shared" si="1"/>
        <v>7.7026146513008362E-2</v>
      </c>
    </row>
    <row r="36" spans="1:12" s="83" customFormat="1" ht="18" customHeight="1" x14ac:dyDescent="0.3">
      <c r="A36" s="118" t="s">
        <v>206</v>
      </c>
      <c r="B36" s="121" t="s">
        <v>245</v>
      </c>
      <c r="C36" s="122" t="s">
        <v>52</v>
      </c>
      <c r="D36" s="141">
        <v>29.560000000000002</v>
      </c>
      <c r="E36" s="142">
        <v>27.630000000000003</v>
      </c>
      <c r="F36" s="142">
        <v>-1.9299999999999997</v>
      </c>
      <c r="G36" s="143">
        <v>93.470906630581879</v>
      </c>
      <c r="L36" s="172">
        <f t="shared" si="1"/>
        <v>3.2696764912496866E-2</v>
      </c>
    </row>
    <row r="37" spans="1:12" s="83" customFormat="1" ht="18" customHeight="1" x14ac:dyDescent="0.3">
      <c r="A37" s="118" t="s">
        <v>206</v>
      </c>
      <c r="B37" s="119" t="s">
        <v>246</v>
      </c>
      <c r="C37" s="120" t="s">
        <v>47</v>
      </c>
      <c r="D37" s="141">
        <v>2313.34</v>
      </c>
      <c r="E37" s="142">
        <v>2297.7800000000002</v>
      </c>
      <c r="F37" s="142">
        <v>-15.559999999999945</v>
      </c>
      <c r="G37" s="143">
        <v>99.327379460001566</v>
      </c>
      <c r="L37" s="172">
        <f t="shared" si="1"/>
        <v>2.7191448599579102</v>
      </c>
    </row>
    <row r="38" spans="1:12" s="83" customFormat="1" ht="18" customHeight="1" x14ac:dyDescent="0.3">
      <c r="A38" s="118" t="s">
        <v>206</v>
      </c>
      <c r="B38" s="119" t="s">
        <v>247</v>
      </c>
      <c r="C38" s="120" t="s">
        <v>48</v>
      </c>
      <c r="D38" s="141">
        <v>1.1400000000000001</v>
      </c>
      <c r="E38" s="142">
        <v>1.01</v>
      </c>
      <c r="F38" s="142">
        <v>-0.13000000000000012</v>
      </c>
      <c r="G38" s="143">
        <v>88.596491228070164</v>
      </c>
      <c r="L38" s="172">
        <f t="shared" si="1"/>
        <v>1.1952129048723068E-3</v>
      </c>
    </row>
    <row r="39" spans="1:12" s="83" customFormat="1" ht="18" customHeight="1" x14ac:dyDescent="0.3">
      <c r="A39" s="118" t="s">
        <v>206</v>
      </c>
      <c r="B39" s="123" t="s">
        <v>213</v>
      </c>
      <c r="C39" s="120" t="s">
        <v>214</v>
      </c>
      <c r="D39" s="141">
        <v>0</v>
      </c>
      <c r="E39" s="142">
        <v>0</v>
      </c>
      <c r="F39" s="142">
        <v>0</v>
      </c>
      <c r="G39" s="143"/>
      <c r="L39" s="172">
        <f t="shared" si="1"/>
        <v>0</v>
      </c>
    </row>
    <row r="40" spans="1:12" s="83" customFormat="1" ht="18" customHeight="1" x14ac:dyDescent="0.3">
      <c r="A40" s="118" t="s">
        <v>206</v>
      </c>
      <c r="B40" s="124" t="s">
        <v>169</v>
      </c>
      <c r="C40" s="125" t="s">
        <v>121</v>
      </c>
      <c r="D40" s="141">
        <v>5.01</v>
      </c>
      <c r="E40" s="142">
        <v>3.41</v>
      </c>
      <c r="F40" s="142">
        <v>-1.5999999999999996</v>
      </c>
      <c r="G40" s="143">
        <v>68.063872255489031</v>
      </c>
      <c r="L40" s="172">
        <f t="shared" si="1"/>
        <v>4.0353227778362043E-3</v>
      </c>
    </row>
    <row r="41" spans="1:12" s="83" customFormat="1" ht="18" customHeight="1" x14ac:dyDescent="0.3">
      <c r="A41" s="118" t="s">
        <v>206</v>
      </c>
      <c r="B41" s="124" t="s">
        <v>55</v>
      </c>
      <c r="C41" s="125" t="s">
        <v>56</v>
      </c>
      <c r="D41" s="141">
        <v>10.199999999999999</v>
      </c>
      <c r="E41" s="142">
        <v>5.2</v>
      </c>
      <c r="F41" s="142">
        <v>-4.9999999999999991</v>
      </c>
      <c r="G41" s="143">
        <v>50.980392156862749</v>
      </c>
      <c r="L41" s="172">
        <f t="shared" si="1"/>
        <v>6.153571391421777E-3</v>
      </c>
    </row>
    <row r="42" spans="1:12" s="83" customFormat="1" ht="18" customHeight="1" x14ac:dyDescent="0.3">
      <c r="A42" s="118" t="s">
        <v>206</v>
      </c>
      <c r="B42" s="124" t="s">
        <v>69</v>
      </c>
      <c r="C42" s="125" t="s">
        <v>70</v>
      </c>
      <c r="D42" s="141">
        <v>13.753</v>
      </c>
      <c r="E42" s="142">
        <v>13.645</v>
      </c>
      <c r="F42" s="142">
        <v>-0.10800000000000054</v>
      </c>
      <c r="G42" s="143">
        <v>99.214716789064198</v>
      </c>
      <c r="L42" s="172">
        <f t="shared" si="1"/>
        <v>1.614720800691349E-2</v>
      </c>
    </row>
    <row r="43" spans="1:12" s="83" customFormat="1" ht="36" x14ac:dyDescent="0.3">
      <c r="A43" s="118" t="s">
        <v>206</v>
      </c>
      <c r="B43" s="126" t="s">
        <v>72</v>
      </c>
      <c r="C43" s="125" t="s">
        <v>73</v>
      </c>
      <c r="D43" s="141">
        <v>88.21</v>
      </c>
      <c r="E43" s="142">
        <v>88.21</v>
      </c>
      <c r="F43" s="142">
        <v>0</v>
      </c>
      <c r="G43" s="143">
        <v>100</v>
      </c>
      <c r="L43" s="172">
        <f t="shared" si="1"/>
        <v>0.10438587162256056</v>
      </c>
    </row>
    <row r="44" spans="1:12" s="83" customFormat="1" ht="18" customHeight="1" x14ac:dyDescent="0.3">
      <c r="A44" s="118" t="s">
        <v>206</v>
      </c>
      <c r="B44" s="121" t="s">
        <v>248</v>
      </c>
      <c r="C44" s="122" t="s">
        <v>217</v>
      </c>
      <c r="D44" s="141">
        <v>0</v>
      </c>
      <c r="E44" s="142">
        <v>0</v>
      </c>
      <c r="F44" s="142">
        <v>0</v>
      </c>
      <c r="G44" s="143"/>
      <c r="L44" s="172">
        <f t="shared" si="1"/>
        <v>0</v>
      </c>
    </row>
    <row r="45" spans="1:12" s="83" customFormat="1" ht="18" customHeight="1" x14ac:dyDescent="0.3">
      <c r="A45" s="118" t="s">
        <v>206</v>
      </c>
      <c r="B45" s="121" t="s">
        <v>249</v>
      </c>
      <c r="C45" s="122" t="s">
        <v>153</v>
      </c>
      <c r="D45" s="141">
        <v>0</v>
      </c>
      <c r="E45" s="142">
        <v>0</v>
      </c>
      <c r="F45" s="142">
        <v>0</v>
      </c>
      <c r="G45" s="143"/>
      <c r="L45" s="172">
        <f t="shared" si="1"/>
        <v>0</v>
      </c>
    </row>
    <row r="46" spans="1:12" s="83" customFormat="1" ht="18" customHeight="1" x14ac:dyDescent="0.3">
      <c r="A46" s="118" t="s">
        <v>206</v>
      </c>
      <c r="B46" s="121" t="s">
        <v>250</v>
      </c>
      <c r="C46" s="122" t="s">
        <v>53</v>
      </c>
      <c r="D46" s="141">
        <v>3.7800000000000002</v>
      </c>
      <c r="E46" s="142">
        <v>1.83</v>
      </c>
      <c r="F46" s="142">
        <v>-1.9500000000000002</v>
      </c>
      <c r="G46" s="143">
        <v>48.412698412698411</v>
      </c>
      <c r="L46" s="172">
        <f t="shared" si="1"/>
        <v>2.1655837781349718E-3</v>
      </c>
    </row>
    <row r="47" spans="1:12" ht="18" customHeight="1" x14ac:dyDescent="0.3">
      <c r="A47" s="110" t="s">
        <v>54</v>
      </c>
      <c r="B47" s="111" t="s">
        <v>251</v>
      </c>
      <c r="C47" s="110" t="s">
        <v>123</v>
      </c>
      <c r="D47" s="134">
        <v>0</v>
      </c>
      <c r="E47" s="135">
        <v>0</v>
      </c>
      <c r="F47" s="136">
        <v>0</v>
      </c>
      <c r="G47" s="131"/>
      <c r="L47" s="172">
        <f t="shared" si="1"/>
        <v>0</v>
      </c>
    </row>
    <row r="48" spans="1:12" ht="18" customHeight="1" x14ac:dyDescent="0.3">
      <c r="A48" s="110" t="s">
        <v>219</v>
      </c>
      <c r="B48" s="114" t="s">
        <v>78</v>
      </c>
      <c r="C48" s="115" t="s">
        <v>79</v>
      </c>
      <c r="D48" s="134">
        <v>14.530000000000001</v>
      </c>
      <c r="E48" s="135">
        <v>15.71</v>
      </c>
      <c r="F48" s="136">
        <v>1.1799999999999997</v>
      </c>
      <c r="G48" s="131">
        <v>108.12112869924293</v>
      </c>
      <c r="L48" s="172">
        <f t="shared" si="1"/>
        <v>1.8590885876776177E-2</v>
      </c>
    </row>
    <row r="49" spans="1:12" ht="18" customHeight="1" x14ac:dyDescent="0.3">
      <c r="A49" s="110" t="s">
        <v>64</v>
      </c>
      <c r="B49" s="114" t="s">
        <v>80</v>
      </c>
      <c r="C49" s="115" t="s">
        <v>81</v>
      </c>
      <c r="D49" s="134">
        <v>12.66</v>
      </c>
      <c r="E49" s="135">
        <v>4.66</v>
      </c>
      <c r="F49" s="136">
        <v>-8</v>
      </c>
      <c r="G49" s="131">
        <v>36.808846761453395</v>
      </c>
      <c r="L49" s="172">
        <f t="shared" si="1"/>
        <v>5.5145466700049E-3</v>
      </c>
    </row>
    <row r="50" spans="1:12" ht="18" customHeight="1" x14ac:dyDescent="0.3">
      <c r="A50" s="110" t="s">
        <v>68</v>
      </c>
      <c r="B50" s="111" t="s">
        <v>58</v>
      </c>
      <c r="C50" s="110" t="s">
        <v>59</v>
      </c>
      <c r="D50" s="134">
        <v>667.428</v>
      </c>
      <c r="E50" s="135">
        <v>627.73899999999992</v>
      </c>
      <c r="F50" s="136">
        <v>-39.689000000000078</v>
      </c>
      <c r="G50" s="131">
        <v>94.053440970411785</v>
      </c>
      <c r="L50" s="172">
        <f t="shared" si="1"/>
        <v>0.74285322147686816</v>
      </c>
    </row>
    <row r="51" spans="1:12" ht="18" customHeight="1" x14ac:dyDescent="0.3">
      <c r="A51" s="110" t="s">
        <v>71</v>
      </c>
      <c r="B51" s="111" t="s">
        <v>60</v>
      </c>
      <c r="C51" s="110" t="s">
        <v>61</v>
      </c>
      <c r="D51" s="134">
        <v>204.77800000000002</v>
      </c>
      <c r="E51" s="135">
        <v>204.77799999999999</v>
      </c>
      <c r="F51" s="136">
        <v>0</v>
      </c>
      <c r="G51" s="131">
        <v>99.999999999999986</v>
      </c>
      <c r="L51" s="172">
        <f t="shared" si="1"/>
        <v>0.24233000815241704</v>
      </c>
    </row>
    <row r="52" spans="1:12" ht="18" customHeight="1" x14ac:dyDescent="0.3">
      <c r="A52" s="110" t="s">
        <v>74</v>
      </c>
      <c r="B52" s="111" t="s">
        <v>62</v>
      </c>
      <c r="C52" s="110" t="s">
        <v>63</v>
      </c>
      <c r="D52" s="134">
        <v>11.705</v>
      </c>
      <c r="E52" s="135">
        <v>12.006000000000002</v>
      </c>
      <c r="F52" s="136">
        <v>0.30100000000000193</v>
      </c>
      <c r="G52" s="131">
        <v>102.57155061939343</v>
      </c>
      <c r="L52" s="172">
        <f t="shared" si="1"/>
        <v>1.4207649639501899E-2</v>
      </c>
    </row>
    <row r="53" spans="1:12" ht="18" customHeight="1" x14ac:dyDescent="0.3">
      <c r="A53" s="110" t="s">
        <v>77</v>
      </c>
      <c r="B53" s="111" t="s">
        <v>170</v>
      </c>
      <c r="C53" s="110" t="s">
        <v>66</v>
      </c>
      <c r="D53" s="134">
        <v>2.46</v>
      </c>
      <c r="E53" s="135">
        <v>2.46</v>
      </c>
      <c r="F53" s="136">
        <v>0</v>
      </c>
      <c r="G53" s="131">
        <v>100</v>
      </c>
      <c r="L53" s="172">
        <f t="shared" si="1"/>
        <v>2.9111126197879944E-3</v>
      </c>
    </row>
    <row r="54" spans="1:12" ht="18" customHeight="1" x14ac:dyDescent="0.3">
      <c r="A54" s="110" t="s">
        <v>67</v>
      </c>
      <c r="B54" s="111" t="s">
        <v>124</v>
      </c>
      <c r="C54" s="110" t="s">
        <v>125</v>
      </c>
      <c r="D54" s="134">
        <v>0</v>
      </c>
      <c r="E54" s="135">
        <v>0</v>
      </c>
      <c r="F54" s="136">
        <v>0</v>
      </c>
      <c r="G54" s="131"/>
      <c r="L54" s="172">
        <f t="shared" si="1"/>
        <v>0</v>
      </c>
    </row>
    <row r="55" spans="1:12" ht="18" customHeight="1" x14ac:dyDescent="0.3">
      <c r="A55" s="110" t="s">
        <v>84</v>
      </c>
      <c r="B55" s="111" t="s">
        <v>82</v>
      </c>
      <c r="C55" s="110" t="s">
        <v>83</v>
      </c>
      <c r="D55" s="134">
        <v>0</v>
      </c>
      <c r="E55" s="135">
        <v>0</v>
      </c>
      <c r="F55" s="136">
        <v>0</v>
      </c>
      <c r="G55" s="131"/>
      <c r="L55" s="172">
        <f t="shared" si="1"/>
        <v>0</v>
      </c>
    </row>
    <row r="56" spans="1:12" ht="18" customHeight="1" x14ac:dyDescent="0.3">
      <c r="A56" s="110" t="s">
        <v>86</v>
      </c>
      <c r="B56" s="111" t="s">
        <v>152</v>
      </c>
      <c r="C56" s="110" t="s">
        <v>85</v>
      </c>
      <c r="D56" s="134">
        <v>711.50599999999997</v>
      </c>
      <c r="E56" s="135">
        <v>711.505</v>
      </c>
      <c r="F56" s="136">
        <v>-9.9999999997635314E-4</v>
      </c>
      <c r="G56" s="131">
        <v>99.999859453047478</v>
      </c>
      <c r="L56" s="172">
        <f t="shared" si="1"/>
        <v>0.84198015631799061</v>
      </c>
    </row>
    <row r="57" spans="1:12" ht="18" customHeight="1" x14ac:dyDescent="0.3">
      <c r="A57" s="110" t="s">
        <v>88</v>
      </c>
      <c r="B57" s="111" t="s">
        <v>108</v>
      </c>
      <c r="C57" s="110" t="s">
        <v>87</v>
      </c>
      <c r="D57" s="134">
        <v>49.917000000000002</v>
      </c>
      <c r="E57" s="135">
        <v>49.917999999999999</v>
      </c>
      <c r="F57" s="136">
        <v>9.9999999999766942E-4</v>
      </c>
      <c r="G57" s="131">
        <v>100.00200332552036</v>
      </c>
      <c r="L57" s="172">
        <f t="shared" si="1"/>
        <v>5.907191859942159E-2</v>
      </c>
    </row>
    <row r="58" spans="1:12" ht="18" customHeight="1" x14ac:dyDescent="0.3">
      <c r="A58" s="110" t="s">
        <v>96</v>
      </c>
      <c r="B58" s="111" t="s">
        <v>89</v>
      </c>
      <c r="C58" s="110" t="s">
        <v>90</v>
      </c>
      <c r="D58" s="134">
        <v>0</v>
      </c>
      <c r="E58" s="135">
        <v>0</v>
      </c>
      <c r="F58" s="136">
        <v>0</v>
      </c>
      <c r="G58" s="131"/>
      <c r="L58" s="172">
        <f t="shared" si="1"/>
        <v>0</v>
      </c>
    </row>
    <row r="59" spans="1:12" ht="18" customHeight="1" x14ac:dyDescent="0.3">
      <c r="A59" s="127">
        <v>3</v>
      </c>
      <c r="B59" s="128" t="s">
        <v>91</v>
      </c>
      <c r="C59" s="127" t="s">
        <v>92</v>
      </c>
      <c r="D59" s="138">
        <v>2485.5300000000002</v>
      </c>
      <c r="E59" s="132">
        <v>2925.1109999999999</v>
      </c>
      <c r="F59" s="132">
        <v>439.58099999999968</v>
      </c>
      <c r="G59" s="144">
        <v>117.6856042775585</v>
      </c>
      <c r="L59" s="172">
        <f t="shared" si="1"/>
        <v>3.4615152627563739</v>
      </c>
    </row>
    <row r="60" spans="1:12" ht="28.5" customHeight="1" x14ac:dyDescent="0.3">
      <c r="A60" s="7"/>
      <c r="B60" s="7"/>
      <c r="C60" s="7"/>
      <c r="D60" s="7"/>
      <c r="E60" s="7"/>
      <c r="F60" s="7"/>
      <c r="G60" s="7"/>
    </row>
    <row r="61" spans="1:12" ht="28.5" customHeight="1" x14ac:dyDescent="0.3">
      <c r="A61" s="7"/>
      <c r="B61" s="7"/>
      <c r="C61" s="7"/>
      <c r="D61" s="7"/>
      <c r="E61" s="7"/>
      <c r="F61" s="7"/>
      <c r="G61" s="7"/>
    </row>
    <row r="62" spans="1:12" ht="28.5" customHeight="1" x14ac:dyDescent="0.3">
      <c r="A62" s="7"/>
      <c r="B62" s="7"/>
      <c r="C62" s="7"/>
      <c r="D62" s="7"/>
      <c r="E62" s="7"/>
      <c r="F62" s="7"/>
      <c r="G62" s="7"/>
    </row>
    <row r="63" spans="1:12" ht="28.5" customHeight="1" x14ac:dyDescent="0.3">
      <c r="A63" s="7"/>
      <c r="B63" s="7"/>
      <c r="C63" s="7"/>
      <c r="D63" s="7"/>
      <c r="E63" s="7"/>
      <c r="F63" s="7"/>
      <c r="G63" s="7"/>
    </row>
    <row r="64" spans="1:12" ht="28.5" customHeight="1" x14ac:dyDescent="0.3">
      <c r="A64" s="7"/>
      <c r="B64" s="7"/>
      <c r="C64" s="7"/>
      <c r="D64" s="7"/>
      <c r="E64" s="7"/>
      <c r="F64" s="7"/>
      <c r="G64" s="7"/>
    </row>
    <row r="65" spans="1:7" ht="28.5" customHeight="1" x14ac:dyDescent="0.3">
      <c r="A65" s="7"/>
      <c r="B65" s="7"/>
      <c r="C65" s="7"/>
      <c r="D65" s="7"/>
      <c r="E65" s="7"/>
      <c r="F65" s="7"/>
      <c r="G65" s="7"/>
    </row>
    <row r="66" spans="1:7" ht="28.5" customHeight="1" x14ac:dyDescent="0.3">
      <c r="A66" s="7"/>
      <c r="B66" s="7"/>
      <c r="C66" s="7"/>
      <c r="D66" s="7"/>
      <c r="E66" s="7"/>
      <c r="F66" s="7"/>
      <c r="G66" s="7"/>
    </row>
    <row r="67" spans="1:7" ht="28.5" customHeight="1" x14ac:dyDescent="0.3">
      <c r="A67" s="7"/>
      <c r="B67" s="7"/>
      <c r="C67" s="7"/>
      <c r="D67" s="7"/>
      <c r="E67" s="7"/>
      <c r="F67" s="7"/>
      <c r="G67" s="7"/>
    </row>
    <row r="68" spans="1:7" ht="28.5" customHeight="1" x14ac:dyDescent="0.3">
      <c r="A68" s="7"/>
      <c r="B68" s="7"/>
      <c r="C68" s="7"/>
      <c r="D68" s="7"/>
      <c r="E68" s="7"/>
      <c r="F68" s="7"/>
      <c r="G68" s="7"/>
    </row>
    <row r="69" spans="1:7" ht="28.5" customHeight="1" x14ac:dyDescent="0.3">
      <c r="A69" s="7"/>
      <c r="B69" s="7"/>
      <c r="C69" s="7"/>
      <c r="D69" s="7"/>
      <c r="E69" s="7"/>
      <c r="F69" s="7"/>
      <c r="G69" s="7"/>
    </row>
    <row r="70" spans="1:7" ht="28.5" customHeight="1" x14ac:dyDescent="0.3">
      <c r="A70" s="7"/>
      <c r="B70" s="7"/>
      <c r="C70" s="7"/>
      <c r="D70" s="7"/>
      <c r="E70" s="7"/>
      <c r="F70" s="7"/>
      <c r="G70" s="7"/>
    </row>
  </sheetData>
  <mergeCells count="7">
    <mergeCell ref="A1:B1"/>
    <mergeCell ref="A2:G2"/>
    <mergeCell ref="D3:D4"/>
    <mergeCell ref="C3:C4"/>
    <mergeCell ref="B3:B4"/>
    <mergeCell ref="A3:A4"/>
    <mergeCell ref="E3:G3"/>
  </mergeCells>
  <pageMargins left="0.59055118110236227" right="0.31496062992125984" top="0.34" bottom="0.39370078740157483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9" tint="0.59999389629810485"/>
  </sheetPr>
  <dimension ref="A1:P78"/>
  <sheetViews>
    <sheetView showZeros="0" zoomScale="70" zoomScaleNormal="70" zoomScaleSheetLayoutView="85" workbookViewId="0">
      <pane xSplit="3" ySplit="3" topLeftCell="D4" activePane="bottomRight" state="frozen"/>
      <selection activeCell="N48" sqref="N48"/>
      <selection pane="topRight" activeCell="N48" sqref="N48"/>
      <selection pane="bottomLeft" activeCell="N48" sqref="N48"/>
      <selection pane="bottomRight" activeCell="P78" sqref="A4:P78"/>
    </sheetView>
  </sheetViews>
  <sheetFormatPr defaultColWidth="9.109375" defaultRowHeight="15.6" x14ac:dyDescent="0.25"/>
  <cols>
    <col min="1" max="1" width="5.44140625" style="84" customWidth="1"/>
    <col min="2" max="2" width="41.88671875" style="85" customWidth="1"/>
    <col min="3" max="3" width="6.5546875" style="84" bestFit="1" customWidth="1"/>
    <col min="4" max="4" width="13.44140625" style="87" customWidth="1"/>
    <col min="5" max="5" width="10.5546875" style="88" bestFit="1" customWidth="1"/>
    <col min="6" max="6" width="11.88671875" style="87" customWidth="1"/>
    <col min="7" max="7" width="12.33203125" style="87" bestFit="1" customWidth="1"/>
    <col min="8" max="8" width="11.88671875" style="87" customWidth="1"/>
    <col min="9" max="9" width="12.33203125" style="87" customWidth="1"/>
    <col min="10" max="10" width="11.88671875" style="87" customWidth="1"/>
    <col min="11" max="11" width="11.21875" style="87" bestFit="1" customWidth="1"/>
    <col min="12" max="12" width="12.33203125" style="87" bestFit="1" customWidth="1"/>
    <col min="13" max="13" width="12.33203125" style="85" bestFit="1" customWidth="1"/>
    <col min="14" max="14" width="12.5546875" style="85" customWidth="1"/>
    <col min="15" max="15" width="13.77734375" style="85" bestFit="1" customWidth="1"/>
    <col min="16" max="16" width="10.88671875" style="85" customWidth="1"/>
    <col min="17" max="17" width="9.109375" style="85" customWidth="1"/>
    <col min="18" max="16384" width="9.109375" style="85"/>
  </cols>
  <sheetData>
    <row r="1" spans="1:16" ht="24.75" customHeight="1" x14ac:dyDescent="0.25">
      <c r="A1" s="262" t="s">
        <v>127</v>
      </c>
      <c r="B1" s="262"/>
      <c r="D1" s="85"/>
      <c r="E1" s="85"/>
      <c r="F1" s="85"/>
      <c r="G1" s="85"/>
      <c r="H1" s="85"/>
      <c r="I1" s="85"/>
      <c r="J1" s="85"/>
      <c r="K1" s="85"/>
      <c r="L1" s="85"/>
    </row>
    <row r="2" spans="1:16" x14ac:dyDescent="0.25">
      <c r="A2" s="263" t="s">
        <v>269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</row>
    <row r="3" spans="1:16" ht="24" customHeight="1" x14ac:dyDescent="0.25">
      <c r="A3" s="86"/>
      <c r="B3" s="86"/>
      <c r="C3" s="170"/>
      <c r="D3" s="86"/>
      <c r="E3" s="86"/>
      <c r="F3" s="86"/>
      <c r="G3" s="86"/>
      <c r="H3" s="86"/>
      <c r="I3" s="86"/>
      <c r="J3" s="86"/>
      <c r="K3" s="86"/>
      <c r="L3" s="86"/>
      <c r="M3" s="264" t="s">
        <v>1</v>
      </c>
      <c r="N3" s="264"/>
      <c r="O3" s="264"/>
      <c r="P3" s="264"/>
    </row>
    <row r="4" spans="1:16" ht="15.6" customHeight="1" x14ac:dyDescent="0.25">
      <c r="A4" s="265" t="s">
        <v>2</v>
      </c>
      <c r="B4" s="265" t="s">
        <v>3</v>
      </c>
      <c r="C4" s="265" t="s">
        <v>4</v>
      </c>
      <c r="D4" s="272" t="s">
        <v>232</v>
      </c>
      <c r="E4" s="270" t="s">
        <v>271</v>
      </c>
      <c r="F4" s="267" t="s">
        <v>104</v>
      </c>
      <c r="G4" s="268"/>
      <c r="H4" s="268"/>
      <c r="I4" s="268"/>
      <c r="J4" s="268"/>
      <c r="K4" s="268"/>
      <c r="L4" s="268"/>
      <c r="M4" s="268"/>
      <c r="N4" s="268"/>
      <c r="O4" s="268"/>
      <c r="P4" s="269"/>
    </row>
    <row r="5" spans="1:16" ht="31.2" x14ac:dyDescent="0.25">
      <c r="A5" s="266"/>
      <c r="B5" s="266"/>
      <c r="C5" s="266"/>
      <c r="D5" s="273"/>
      <c r="E5" s="271"/>
      <c r="F5" s="174" t="s">
        <v>158</v>
      </c>
      <c r="G5" s="174" t="s">
        <v>272</v>
      </c>
      <c r="H5" s="174" t="s">
        <v>156</v>
      </c>
      <c r="I5" s="174" t="s">
        <v>159</v>
      </c>
      <c r="J5" s="174" t="s">
        <v>160</v>
      </c>
      <c r="K5" s="174" t="s">
        <v>162</v>
      </c>
      <c r="L5" s="174" t="s">
        <v>157</v>
      </c>
      <c r="M5" s="89" t="s">
        <v>163</v>
      </c>
      <c r="N5" s="173" t="s">
        <v>165</v>
      </c>
      <c r="O5" s="89" t="s">
        <v>164</v>
      </c>
      <c r="P5" s="173" t="s">
        <v>222</v>
      </c>
    </row>
    <row r="6" spans="1:16" x14ac:dyDescent="0.25">
      <c r="A6" s="91">
        <v>1</v>
      </c>
      <c r="B6" s="91">
        <v>2</v>
      </c>
      <c r="C6" s="91">
        <v>3</v>
      </c>
      <c r="D6" s="92" t="s">
        <v>233</v>
      </c>
      <c r="E6" s="93"/>
      <c r="F6" s="94">
        <v>5</v>
      </c>
      <c r="G6" s="94">
        <v>6</v>
      </c>
      <c r="H6" s="94">
        <v>7</v>
      </c>
      <c r="I6" s="94">
        <v>8</v>
      </c>
      <c r="J6" s="94">
        <v>9</v>
      </c>
      <c r="K6" s="94">
        <v>10</v>
      </c>
      <c r="L6" s="94">
        <v>11</v>
      </c>
      <c r="M6" s="91">
        <v>12</v>
      </c>
      <c r="N6" s="91">
        <v>13</v>
      </c>
      <c r="O6" s="91">
        <v>14</v>
      </c>
      <c r="P6" s="91">
        <v>15</v>
      </c>
    </row>
    <row r="7" spans="1:16" s="97" customFormat="1" x14ac:dyDescent="0.25">
      <c r="A7" s="173"/>
      <c r="B7" s="89" t="s">
        <v>234</v>
      </c>
      <c r="C7" s="173"/>
      <c r="D7" s="175">
        <v>84503.773000000001</v>
      </c>
      <c r="E7" s="325">
        <v>100</v>
      </c>
      <c r="F7" s="175">
        <v>6029.4619999999995</v>
      </c>
      <c r="G7" s="175">
        <v>26505.802000000003</v>
      </c>
      <c r="H7" s="175">
        <v>6777.601999999999</v>
      </c>
      <c r="I7" s="175">
        <v>4500.5259999999998</v>
      </c>
      <c r="J7" s="175">
        <v>3672.0689999999995</v>
      </c>
      <c r="K7" s="175">
        <v>9580.226999999999</v>
      </c>
      <c r="L7" s="175">
        <v>5056.183</v>
      </c>
      <c r="M7" s="175">
        <v>3805.4809999999998</v>
      </c>
      <c r="N7" s="175">
        <v>6313.3539999999994</v>
      </c>
      <c r="O7" s="175">
        <v>10715.650000000001</v>
      </c>
      <c r="P7" s="175">
        <v>1547.4169999999999</v>
      </c>
    </row>
    <row r="8" spans="1:16" s="97" customFormat="1" x14ac:dyDescent="0.25">
      <c r="A8" s="173">
        <v>1</v>
      </c>
      <c r="B8" s="89" t="s">
        <v>5</v>
      </c>
      <c r="C8" s="173" t="s">
        <v>6</v>
      </c>
      <c r="D8" s="175">
        <v>74881.56</v>
      </c>
      <c r="E8" s="326">
        <v>88.613274107891016</v>
      </c>
      <c r="F8" s="175">
        <v>5075.1390000000001</v>
      </c>
      <c r="G8" s="175">
        <v>24475.143000000004</v>
      </c>
      <c r="H8" s="175">
        <v>6164.6129999999985</v>
      </c>
      <c r="I8" s="175">
        <v>3485.5360000000001</v>
      </c>
      <c r="J8" s="175">
        <v>3096.3929999999996</v>
      </c>
      <c r="K8" s="175">
        <v>8557.5939999999991</v>
      </c>
      <c r="L8" s="175">
        <v>4289.9769999999999</v>
      </c>
      <c r="M8" s="176">
        <v>2509.7309999999998</v>
      </c>
      <c r="N8" s="175">
        <v>5887.1029999999992</v>
      </c>
      <c r="O8" s="175">
        <v>10360.101000000001</v>
      </c>
      <c r="P8" s="175">
        <v>981.23</v>
      </c>
    </row>
    <row r="9" spans="1:16" x14ac:dyDescent="0.25">
      <c r="A9" s="91" t="s">
        <v>7</v>
      </c>
      <c r="B9" s="90" t="s">
        <v>8</v>
      </c>
      <c r="C9" s="91" t="s">
        <v>9</v>
      </c>
      <c r="D9" s="177">
        <v>2250.462</v>
      </c>
      <c r="E9" s="327">
        <v>2.6631497270541993</v>
      </c>
      <c r="F9" s="178">
        <v>116.241</v>
      </c>
      <c r="G9" s="178">
        <v>138.54599999999999</v>
      </c>
      <c r="H9" s="178">
        <v>121.75700000000001</v>
      </c>
      <c r="I9" s="178">
        <v>62.131999999999998</v>
      </c>
      <c r="J9" s="178">
        <v>284.79899999999998</v>
      </c>
      <c r="K9" s="178">
        <v>286.428</v>
      </c>
      <c r="L9" s="178">
        <v>608.14400000000001</v>
      </c>
      <c r="M9" s="179">
        <v>27.824000000000002</v>
      </c>
      <c r="N9" s="178">
        <v>147.845</v>
      </c>
      <c r="O9" s="178">
        <v>218.21800000000002</v>
      </c>
      <c r="P9" s="178">
        <v>238.52799999999999</v>
      </c>
    </row>
    <row r="10" spans="1:16" x14ac:dyDescent="0.25">
      <c r="A10" s="91"/>
      <c r="B10" s="90" t="s">
        <v>10</v>
      </c>
      <c r="C10" s="91" t="s">
        <v>11</v>
      </c>
      <c r="D10" s="177">
        <v>2250.462</v>
      </c>
      <c r="E10" s="327">
        <v>2.6631497270541993</v>
      </c>
      <c r="F10" s="178">
        <v>116.241</v>
      </c>
      <c r="G10" s="178">
        <v>138.54599999999999</v>
      </c>
      <c r="H10" s="178">
        <v>121.75700000000001</v>
      </c>
      <c r="I10" s="178">
        <v>62.131999999999998</v>
      </c>
      <c r="J10" s="178">
        <v>284.79899999999998</v>
      </c>
      <c r="K10" s="178">
        <v>286.428</v>
      </c>
      <c r="L10" s="178">
        <v>608.14400000000001</v>
      </c>
      <c r="M10" s="179">
        <v>27.824000000000002</v>
      </c>
      <c r="N10" s="178">
        <v>147.845</v>
      </c>
      <c r="O10" s="178">
        <v>218.21800000000002</v>
      </c>
      <c r="P10" s="178">
        <v>238.52799999999999</v>
      </c>
    </row>
    <row r="11" spans="1:16" x14ac:dyDescent="0.25">
      <c r="A11" s="91"/>
      <c r="B11" s="90" t="s">
        <v>235</v>
      </c>
      <c r="C11" s="91" t="s">
        <v>236</v>
      </c>
      <c r="D11" s="177">
        <v>0</v>
      </c>
      <c r="E11" s="327">
        <v>0</v>
      </c>
      <c r="F11" s="177">
        <v>0</v>
      </c>
      <c r="G11" s="177">
        <v>0</v>
      </c>
      <c r="H11" s="177">
        <v>0</v>
      </c>
      <c r="I11" s="177">
        <v>0</v>
      </c>
      <c r="J11" s="177">
        <v>0</v>
      </c>
      <c r="K11" s="177">
        <v>0</v>
      </c>
      <c r="L11" s="177">
        <v>0</v>
      </c>
      <c r="M11" s="177">
        <v>0</v>
      </c>
      <c r="N11" s="177">
        <v>0</v>
      </c>
      <c r="O11" s="177">
        <v>0</v>
      </c>
      <c r="P11" s="177">
        <v>0</v>
      </c>
    </row>
    <row r="12" spans="1:16" x14ac:dyDescent="0.25">
      <c r="A12" s="91"/>
      <c r="B12" s="90" t="s">
        <v>237</v>
      </c>
      <c r="C12" s="91" t="s">
        <v>238</v>
      </c>
      <c r="D12" s="177">
        <v>0</v>
      </c>
      <c r="E12" s="327">
        <v>0</v>
      </c>
      <c r="F12" s="177">
        <v>0</v>
      </c>
      <c r="G12" s="177">
        <v>0</v>
      </c>
      <c r="H12" s="177">
        <v>0</v>
      </c>
      <c r="I12" s="177">
        <v>0</v>
      </c>
      <c r="J12" s="177">
        <v>0</v>
      </c>
      <c r="K12" s="177">
        <v>0</v>
      </c>
      <c r="L12" s="177">
        <v>0</v>
      </c>
      <c r="M12" s="177">
        <v>0</v>
      </c>
      <c r="N12" s="177">
        <v>0</v>
      </c>
      <c r="O12" s="177">
        <v>0</v>
      </c>
      <c r="P12" s="177">
        <v>0</v>
      </c>
    </row>
    <row r="13" spans="1:16" x14ac:dyDescent="0.25">
      <c r="A13" s="91" t="s">
        <v>12</v>
      </c>
      <c r="B13" s="90" t="s">
        <v>13</v>
      </c>
      <c r="C13" s="91" t="s">
        <v>14</v>
      </c>
      <c r="D13" s="177">
        <v>8339.5150000000012</v>
      </c>
      <c r="E13" s="327">
        <v>9.8688078696793831</v>
      </c>
      <c r="F13" s="177">
        <v>1169.9169999999999</v>
      </c>
      <c r="G13" s="177">
        <v>1348.8820000000001</v>
      </c>
      <c r="H13" s="177">
        <v>452.84800000000001</v>
      </c>
      <c r="I13" s="177">
        <v>127.548</v>
      </c>
      <c r="J13" s="177">
        <v>328.78699999999998</v>
      </c>
      <c r="K13" s="177">
        <v>1404.048</v>
      </c>
      <c r="L13" s="177">
        <v>195.977</v>
      </c>
      <c r="M13" s="177">
        <v>14.127000000000001</v>
      </c>
      <c r="N13" s="177">
        <v>1172.337</v>
      </c>
      <c r="O13" s="177">
        <v>2123.375</v>
      </c>
      <c r="P13" s="177">
        <v>1.669</v>
      </c>
    </row>
    <row r="14" spans="1:16" x14ac:dyDescent="0.25">
      <c r="A14" s="91" t="s">
        <v>15</v>
      </c>
      <c r="B14" s="90" t="s">
        <v>16</v>
      </c>
      <c r="C14" s="91" t="s">
        <v>17</v>
      </c>
      <c r="D14" s="177">
        <v>24829.253999999994</v>
      </c>
      <c r="E14" s="327">
        <v>29.382420593220132</v>
      </c>
      <c r="F14" s="177">
        <v>1597.307</v>
      </c>
      <c r="G14" s="177">
        <v>1444.566</v>
      </c>
      <c r="H14" s="177">
        <v>3602.7509999999997</v>
      </c>
      <c r="I14" s="177">
        <v>2343.9929999999999</v>
      </c>
      <c r="J14" s="177">
        <v>2121.4250000000002</v>
      </c>
      <c r="K14" s="177">
        <v>1312.9369999999999</v>
      </c>
      <c r="L14" s="177">
        <v>3378.7419999999997</v>
      </c>
      <c r="M14" s="177">
        <v>2424.9009999999998</v>
      </c>
      <c r="N14" s="177">
        <v>3939.6179999999999</v>
      </c>
      <c r="O14" s="177">
        <v>1937.8809999999999</v>
      </c>
      <c r="P14" s="177">
        <v>726.13300000000004</v>
      </c>
    </row>
    <row r="15" spans="1:16" x14ac:dyDescent="0.25">
      <c r="A15" s="91" t="s">
        <v>18</v>
      </c>
      <c r="B15" s="90" t="s">
        <v>109</v>
      </c>
      <c r="C15" s="91" t="s">
        <v>110</v>
      </c>
      <c r="D15" s="177">
        <v>16252.607000000002</v>
      </c>
      <c r="E15" s="327">
        <v>19.232995667542564</v>
      </c>
      <c r="F15" s="177">
        <v>0</v>
      </c>
      <c r="G15" s="177">
        <v>13948.655000000001</v>
      </c>
      <c r="H15" s="177">
        <v>222.441</v>
      </c>
      <c r="I15" s="177">
        <v>283.56099999999998</v>
      </c>
      <c r="J15" s="177">
        <v>99.582999999999998</v>
      </c>
      <c r="K15" s="177">
        <v>1416.9459999999999</v>
      </c>
      <c r="L15" s="177">
        <v>0</v>
      </c>
      <c r="M15" s="177">
        <v>0</v>
      </c>
      <c r="N15" s="177">
        <v>0</v>
      </c>
      <c r="O15" s="177">
        <v>281.42099999999999</v>
      </c>
      <c r="P15" s="177">
        <v>0</v>
      </c>
    </row>
    <row r="16" spans="1:16" x14ac:dyDescent="0.25">
      <c r="A16" s="91" t="s">
        <v>19</v>
      </c>
      <c r="B16" s="90" t="s">
        <v>111</v>
      </c>
      <c r="C16" s="91" t="s">
        <v>112</v>
      </c>
      <c r="D16" s="177">
        <v>546.60799999999995</v>
      </c>
      <c r="E16" s="327">
        <v>0.64684449060043747</v>
      </c>
      <c r="F16" s="177">
        <v>0</v>
      </c>
      <c r="G16" s="177">
        <v>0</v>
      </c>
      <c r="H16" s="177">
        <v>0</v>
      </c>
      <c r="I16" s="177">
        <v>546.60799999999995</v>
      </c>
      <c r="J16" s="177">
        <v>0</v>
      </c>
      <c r="K16" s="177">
        <v>0</v>
      </c>
      <c r="L16" s="177">
        <v>0</v>
      </c>
      <c r="M16" s="177">
        <v>0</v>
      </c>
      <c r="N16" s="177">
        <v>0</v>
      </c>
      <c r="O16" s="177">
        <v>0</v>
      </c>
      <c r="P16" s="177">
        <v>0</v>
      </c>
    </row>
    <row r="17" spans="1:16" x14ac:dyDescent="0.25">
      <c r="A17" s="91" t="s">
        <v>113</v>
      </c>
      <c r="B17" s="90" t="s">
        <v>114</v>
      </c>
      <c r="C17" s="91" t="s">
        <v>115</v>
      </c>
      <c r="D17" s="177">
        <v>22220.753999999997</v>
      </c>
      <c r="E17" s="327">
        <v>26.295576175042502</v>
      </c>
      <c r="F17" s="177">
        <v>2171.9690000000001</v>
      </c>
      <c r="G17" s="177">
        <v>7591.6660000000002</v>
      </c>
      <c r="H17" s="177">
        <v>1721.5830000000001</v>
      </c>
      <c r="I17" s="177">
        <v>88.555999999999997</v>
      </c>
      <c r="J17" s="177">
        <v>231.93199999999999</v>
      </c>
      <c r="K17" s="177">
        <v>4121.62</v>
      </c>
      <c r="L17" s="177">
        <v>43.863</v>
      </c>
      <c r="M17" s="177">
        <v>0</v>
      </c>
      <c r="N17" s="177">
        <v>593.99800000000005</v>
      </c>
      <c r="O17" s="177">
        <v>5655.567</v>
      </c>
      <c r="P17" s="177">
        <v>0</v>
      </c>
    </row>
    <row r="18" spans="1:16" ht="31.2" x14ac:dyDescent="0.25">
      <c r="A18" s="91"/>
      <c r="B18" s="90" t="s">
        <v>239</v>
      </c>
      <c r="C18" s="91" t="s">
        <v>200</v>
      </c>
      <c r="D18" s="177">
        <v>0</v>
      </c>
      <c r="E18" s="327">
        <v>0</v>
      </c>
      <c r="F18" s="177">
        <v>0</v>
      </c>
      <c r="G18" s="177">
        <v>0</v>
      </c>
      <c r="H18" s="177">
        <v>0</v>
      </c>
      <c r="I18" s="177">
        <v>0</v>
      </c>
      <c r="J18" s="177">
        <v>0</v>
      </c>
      <c r="K18" s="177">
        <v>0</v>
      </c>
      <c r="L18" s="177">
        <v>0</v>
      </c>
      <c r="M18" s="177">
        <v>0</v>
      </c>
      <c r="N18" s="177">
        <v>0</v>
      </c>
      <c r="O18" s="177">
        <v>0</v>
      </c>
      <c r="P18" s="177">
        <v>0</v>
      </c>
    </row>
    <row r="19" spans="1:16" x14ac:dyDescent="0.25">
      <c r="A19" s="91" t="s">
        <v>201</v>
      </c>
      <c r="B19" s="90" t="s">
        <v>20</v>
      </c>
      <c r="C19" s="91" t="s">
        <v>21</v>
      </c>
      <c r="D19" s="177">
        <v>237.19399999999996</v>
      </c>
      <c r="E19" s="327">
        <v>0.28069042550324935</v>
      </c>
      <c r="F19" s="177">
        <v>6.6669999999999998</v>
      </c>
      <c r="G19" s="177">
        <v>2.8279999999999998</v>
      </c>
      <c r="H19" s="177">
        <v>43.232999999999997</v>
      </c>
      <c r="I19" s="177">
        <v>22.154</v>
      </c>
      <c r="J19" s="177">
        <v>28.722999999999999</v>
      </c>
      <c r="K19" s="177">
        <v>15.615</v>
      </c>
      <c r="L19" s="177">
        <v>39.284999999999997</v>
      </c>
      <c r="M19" s="177">
        <v>33.735999999999997</v>
      </c>
      <c r="N19" s="177">
        <v>22.414000000000001</v>
      </c>
      <c r="O19" s="177">
        <v>7.6390000000000002</v>
      </c>
      <c r="P19" s="177">
        <v>14.899999999999999</v>
      </c>
    </row>
    <row r="20" spans="1:16" x14ac:dyDescent="0.25">
      <c r="A20" s="91" t="s">
        <v>202</v>
      </c>
      <c r="B20" s="90" t="s">
        <v>116</v>
      </c>
      <c r="C20" s="91" t="s">
        <v>117</v>
      </c>
      <c r="D20" s="177">
        <v>0</v>
      </c>
      <c r="E20" s="327">
        <v>0</v>
      </c>
      <c r="F20" s="177">
        <v>0</v>
      </c>
      <c r="G20" s="177">
        <v>0</v>
      </c>
      <c r="H20" s="177">
        <v>0</v>
      </c>
      <c r="I20" s="177">
        <v>0</v>
      </c>
      <c r="J20" s="177">
        <v>0</v>
      </c>
      <c r="K20" s="177">
        <v>0</v>
      </c>
      <c r="L20" s="177">
        <v>0</v>
      </c>
      <c r="M20" s="177">
        <v>0</v>
      </c>
      <c r="N20" s="177">
        <v>0</v>
      </c>
      <c r="O20" s="177">
        <v>0</v>
      </c>
      <c r="P20" s="177">
        <v>0</v>
      </c>
    </row>
    <row r="21" spans="1:16" x14ac:dyDescent="0.25">
      <c r="A21" s="91" t="s">
        <v>203</v>
      </c>
      <c r="B21" s="90" t="s">
        <v>22</v>
      </c>
      <c r="C21" s="91" t="s">
        <v>23</v>
      </c>
      <c r="D21" s="177">
        <v>205.166</v>
      </c>
      <c r="E21" s="327">
        <v>0.24278915924854619</v>
      </c>
      <c r="F21" s="177">
        <v>13.038</v>
      </c>
      <c r="G21" s="177">
        <v>0</v>
      </c>
      <c r="H21" s="177">
        <v>0</v>
      </c>
      <c r="I21" s="177">
        <v>10.984</v>
      </c>
      <c r="J21" s="177">
        <v>1.1439999999999999</v>
      </c>
      <c r="K21" s="177">
        <v>0</v>
      </c>
      <c r="L21" s="177">
        <v>23.966000000000001</v>
      </c>
      <c r="M21" s="177">
        <v>9.1430000000000007</v>
      </c>
      <c r="N21" s="177">
        <v>10.891</v>
      </c>
      <c r="O21" s="177">
        <v>136</v>
      </c>
      <c r="P21" s="177">
        <v>0</v>
      </c>
    </row>
    <row r="22" spans="1:16" s="97" customFormat="1" x14ac:dyDescent="0.25">
      <c r="A22" s="173">
        <v>2</v>
      </c>
      <c r="B22" s="89" t="s">
        <v>24</v>
      </c>
      <c r="C22" s="173" t="s">
        <v>25</v>
      </c>
      <c r="D22" s="175">
        <v>6768.3720000000012</v>
      </c>
      <c r="E22" s="326">
        <v>8.0095500587885002</v>
      </c>
      <c r="F22" s="175">
        <v>359.34300000000002</v>
      </c>
      <c r="G22" s="175">
        <v>761.07599999999991</v>
      </c>
      <c r="H22" s="175">
        <v>466.35300000000001</v>
      </c>
      <c r="I22" s="175">
        <v>1006.66</v>
      </c>
      <c r="J22" s="175">
        <v>526.88599999999997</v>
      </c>
      <c r="K22" s="175">
        <v>323.19300000000004</v>
      </c>
      <c r="L22" s="175">
        <v>738.25599999999986</v>
      </c>
      <c r="M22" s="176">
        <v>1295.75</v>
      </c>
      <c r="N22" s="175">
        <v>410.96100000000001</v>
      </c>
      <c r="O22" s="175">
        <v>313.06700000000001</v>
      </c>
      <c r="P22" s="175">
        <v>565.827</v>
      </c>
    </row>
    <row r="23" spans="1:16" x14ac:dyDescent="0.25">
      <c r="A23" s="91" t="s">
        <v>26</v>
      </c>
      <c r="B23" s="90" t="s">
        <v>27</v>
      </c>
      <c r="C23" s="91" t="s">
        <v>28</v>
      </c>
      <c r="D23" s="177">
        <v>109.12699999999998</v>
      </c>
      <c r="E23" s="327">
        <v>0.12913861254455464</v>
      </c>
      <c r="F23" s="177">
        <v>0</v>
      </c>
      <c r="G23" s="177">
        <v>99.999999999999986</v>
      </c>
      <c r="H23" s="177">
        <v>0.1</v>
      </c>
      <c r="I23" s="177">
        <v>3</v>
      </c>
      <c r="J23" s="177">
        <v>0.1</v>
      </c>
      <c r="K23" s="177">
        <v>0.1</v>
      </c>
      <c r="L23" s="177">
        <v>0.1</v>
      </c>
      <c r="M23" s="177">
        <v>0.1</v>
      </c>
      <c r="N23" s="177">
        <v>4.8019999999999996</v>
      </c>
      <c r="O23" s="177">
        <v>0.1</v>
      </c>
      <c r="P23" s="177">
        <v>0.72499999999999998</v>
      </c>
    </row>
    <row r="24" spans="1:16" x14ac:dyDescent="0.25">
      <c r="A24" s="91" t="s">
        <v>29</v>
      </c>
      <c r="B24" s="90" t="s">
        <v>30</v>
      </c>
      <c r="C24" s="91" t="s">
        <v>31</v>
      </c>
      <c r="D24" s="177">
        <v>57.324000000000005</v>
      </c>
      <c r="E24" s="327">
        <v>6.7836024315742691E-2</v>
      </c>
      <c r="F24" s="177">
        <v>0.19</v>
      </c>
      <c r="G24" s="177">
        <v>0.12</v>
      </c>
      <c r="H24" s="177">
        <v>0.13</v>
      </c>
      <c r="I24" s="177">
        <v>0.1</v>
      </c>
      <c r="J24" s="177">
        <v>0.1</v>
      </c>
      <c r="K24" s="177">
        <v>0.1</v>
      </c>
      <c r="L24" s="177">
        <v>51.03</v>
      </c>
      <c r="M24" s="177">
        <v>1.56</v>
      </c>
      <c r="N24" s="177">
        <v>0.15</v>
      </c>
      <c r="O24" s="177">
        <v>0.1</v>
      </c>
      <c r="P24" s="177">
        <v>3.7439999999999998</v>
      </c>
    </row>
    <row r="25" spans="1:16" x14ac:dyDescent="0.25">
      <c r="A25" s="91" t="s">
        <v>32</v>
      </c>
      <c r="B25" s="90" t="s">
        <v>33</v>
      </c>
      <c r="C25" s="91" t="s">
        <v>34</v>
      </c>
      <c r="D25" s="177">
        <v>0</v>
      </c>
      <c r="E25" s="327">
        <v>0</v>
      </c>
      <c r="F25" s="177">
        <v>0</v>
      </c>
      <c r="G25" s="177">
        <v>0</v>
      </c>
      <c r="H25" s="177">
        <v>0</v>
      </c>
      <c r="I25" s="177">
        <v>0</v>
      </c>
      <c r="J25" s="177">
        <v>0</v>
      </c>
      <c r="K25" s="177">
        <v>0</v>
      </c>
      <c r="L25" s="177">
        <v>0</v>
      </c>
      <c r="M25" s="177">
        <v>0</v>
      </c>
      <c r="N25" s="177">
        <v>0</v>
      </c>
      <c r="O25" s="177">
        <v>0</v>
      </c>
      <c r="P25" s="177">
        <v>0</v>
      </c>
    </row>
    <row r="26" spans="1:16" x14ac:dyDescent="0.25">
      <c r="A26" s="91" t="s">
        <v>204</v>
      </c>
      <c r="B26" s="90" t="s">
        <v>35</v>
      </c>
      <c r="C26" s="91" t="s">
        <v>36</v>
      </c>
      <c r="D26" s="177">
        <v>122.2</v>
      </c>
      <c r="E26" s="327">
        <v>0.14460892769841177</v>
      </c>
      <c r="F26" s="177">
        <v>0</v>
      </c>
      <c r="G26" s="177">
        <v>0</v>
      </c>
      <c r="H26" s="177">
        <v>0</v>
      </c>
      <c r="I26" s="177">
        <v>52.2</v>
      </c>
      <c r="J26" s="177">
        <v>0</v>
      </c>
      <c r="K26" s="177">
        <v>0</v>
      </c>
      <c r="L26" s="177">
        <v>70</v>
      </c>
      <c r="M26" s="177">
        <v>0</v>
      </c>
      <c r="N26" s="177">
        <v>0</v>
      </c>
      <c r="O26" s="177">
        <v>0</v>
      </c>
      <c r="P26" s="177">
        <v>0</v>
      </c>
    </row>
    <row r="27" spans="1:16" x14ac:dyDescent="0.25">
      <c r="A27" s="91" t="s">
        <v>37</v>
      </c>
      <c r="B27" s="90" t="s">
        <v>38</v>
      </c>
      <c r="C27" s="91" t="s">
        <v>39</v>
      </c>
      <c r="D27" s="177">
        <v>28.450000000000003</v>
      </c>
      <c r="E27" s="327">
        <v>3.3667135785759528E-2</v>
      </c>
      <c r="F27" s="177">
        <v>0</v>
      </c>
      <c r="G27" s="177">
        <v>20.309999999999999</v>
      </c>
      <c r="H27" s="177">
        <v>1.41</v>
      </c>
      <c r="I27" s="177">
        <v>1.81</v>
      </c>
      <c r="J27" s="177">
        <v>0.63</v>
      </c>
      <c r="K27" s="177">
        <v>0.15</v>
      </c>
      <c r="L27" s="177">
        <v>0.33</v>
      </c>
      <c r="M27" s="177">
        <v>0.23</v>
      </c>
      <c r="N27" s="177">
        <v>0.27</v>
      </c>
      <c r="O27" s="177">
        <v>0</v>
      </c>
      <c r="P27" s="177">
        <v>2.31</v>
      </c>
    </row>
    <row r="28" spans="1:16" x14ac:dyDescent="0.25">
      <c r="A28" s="91" t="s">
        <v>40</v>
      </c>
      <c r="B28" s="90" t="s">
        <v>41</v>
      </c>
      <c r="C28" s="91" t="s">
        <v>42</v>
      </c>
      <c r="D28" s="177">
        <v>79.5</v>
      </c>
      <c r="E28" s="327">
        <v>9.4078639541929091E-2</v>
      </c>
      <c r="F28" s="177">
        <v>0.2</v>
      </c>
      <c r="G28" s="177">
        <v>0.74</v>
      </c>
      <c r="H28" s="177">
        <v>3.42</v>
      </c>
      <c r="I28" s="177">
        <v>10.41</v>
      </c>
      <c r="J28" s="177">
        <v>0</v>
      </c>
      <c r="K28" s="177">
        <v>0</v>
      </c>
      <c r="L28" s="177">
        <v>20.97</v>
      </c>
      <c r="M28" s="177">
        <v>8.31</v>
      </c>
      <c r="N28" s="177">
        <v>0.48</v>
      </c>
      <c r="O28" s="177">
        <v>15.15</v>
      </c>
      <c r="P28" s="177">
        <v>19.82</v>
      </c>
    </row>
    <row r="29" spans="1:16" x14ac:dyDescent="0.25">
      <c r="A29" s="91" t="s">
        <v>43</v>
      </c>
      <c r="B29" s="90" t="s">
        <v>118</v>
      </c>
      <c r="C29" s="91" t="s">
        <v>119</v>
      </c>
      <c r="D29" s="177">
        <v>2.98</v>
      </c>
      <c r="E29" s="327">
        <v>3.5264697589301721E-3</v>
      </c>
      <c r="F29" s="177">
        <v>0</v>
      </c>
      <c r="G29" s="177">
        <v>0</v>
      </c>
      <c r="H29" s="177">
        <v>2.98</v>
      </c>
      <c r="I29" s="177">
        <v>0</v>
      </c>
      <c r="J29" s="177">
        <v>0</v>
      </c>
      <c r="K29" s="177">
        <v>0</v>
      </c>
      <c r="L29" s="177">
        <v>0</v>
      </c>
      <c r="M29" s="177">
        <v>0</v>
      </c>
      <c r="N29" s="177">
        <v>0</v>
      </c>
      <c r="O29" s="177">
        <v>0</v>
      </c>
      <c r="P29" s="177">
        <v>0</v>
      </c>
    </row>
    <row r="30" spans="1:16" x14ac:dyDescent="0.25">
      <c r="A30" s="91" t="s">
        <v>205</v>
      </c>
      <c r="B30" s="90" t="s">
        <v>75</v>
      </c>
      <c r="C30" s="91" t="s">
        <v>76</v>
      </c>
      <c r="D30" s="177">
        <v>98.38</v>
      </c>
      <c r="E30" s="327">
        <v>0.11642083720924508</v>
      </c>
      <c r="F30" s="180">
        <v>2.61</v>
      </c>
      <c r="G30" s="180">
        <v>12.030000000000001</v>
      </c>
      <c r="H30" s="180">
        <v>10.49</v>
      </c>
      <c r="I30" s="180">
        <v>0</v>
      </c>
      <c r="J30" s="180">
        <v>3.25</v>
      </c>
      <c r="K30" s="180">
        <v>0</v>
      </c>
      <c r="L30" s="180">
        <v>70</v>
      </c>
      <c r="M30" s="180">
        <v>0</v>
      </c>
      <c r="N30" s="180">
        <v>0</v>
      </c>
      <c r="O30" s="180">
        <v>0</v>
      </c>
      <c r="P30" s="180">
        <v>0</v>
      </c>
    </row>
    <row r="31" spans="1:16" ht="31.2" x14ac:dyDescent="0.25">
      <c r="A31" s="91" t="s">
        <v>57</v>
      </c>
      <c r="B31" s="90" t="s">
        <v>151</v>
      </c>
      <c r="C31" s="91" t="s">
        <v>44</v>
      </c>
      <c r="D31" s="177">
        <v>4580.9350000000004</v>
      </c>
      <c r="E31" s="327">
        <v>5.4209828003774465</v>
      </c>
      <c r="F31" s="177">
        <v>236.327</v>
      </c>
      <c r="G31" s="177">
        <v>452.50299999999993</v>
      </c>
      <c r="H31" s="177">
        <v>232.529</v>
      </c>
      <c r="I31" s="177">
        <v>792.79899999999998</v>
      </c>
      <c r="J31" s="177">
        <v>434.43599999999998</v>
      </c>
      <c r="K31" s="177">
        <v>199.827</v>
      </c>
      <c r="L31" s="177">
        <v>393.23799999999994</v>
      </c>
      <c r="M31" s="177">
        <v>1173.509</v>
      </c>
      <c r="N31" s="177">
        <v>259.70400000000001</v>
      </c>
      <c r="O31" s="177">
        <v>134.816</v>
      </c>
      <c r="P31" s="177">
        <v>271.24699999999996</v>
      </c>
    </row>
    <row r="32" spans="1:16" s="145" customFormat="1" x14ac:dyDescent="0.25">
      <c r="A32" s="100" t="s">
        <v>206</v>
      </c>
      <c r="B32" s="146" t="s">
        <v>240</v>
      </c>
      <c r="C32" s="100" t="s">
        <v>45</v>
      </c>
      <c r="D32" s="177">
        <v>1080.4800000000002</v>
      </c>
      <c r="E32" s="327">
        <v>1.2786174648083468</v>
      </c>
      <c r="F32" s="177">
        <v>67.740000000000009</v>
      </c>
      <c r="G32" s="177">
        <v>117.78999999999999</v>
      </c>
      <c r="H32" s="177">
        <v>93.789999999999992</v>
      </c>
      <c r="I32" s="177">
        <v>98</v>
      </c>
      <c r="J32" s="177">
        <v>72.87</v>
      </c>
      <c r="K32" s="177">
        <v>67.48</v>
      </c>
      <c r="L32" s="177">
        <v>122.21000000000001</v>
      </c>
      <c r="M32" s="177">
        <v>102.46</v>
      </c>
      <c r="N32" s="177">
        <v>97.13000000000001</v>
      </c>
      <c r="O32" s="177">
        <v>71.87</v>
      </c>
      <c r="P32" s="177">
        <v>169.14</v>
      </c>
    </row>
    <row r="33" spans="1:16" s="145" customFormat="1" x14ac:dyDescent="0.25">
      <c r="A33" s="100" t="s">
        <v>206</v>
      </c>
      <c r="B33" s="146" t="s">
        <v>241</v>
      </c>
      <c r="C33" s="100" t="s">
        <v>46</v>
      </c>
      <c r="D33" s="177">
        <v>979.86</v>
      </c>
      <c r="E33" s="327">
        <v>1.1595458583843352</v>
      </c>
      <c r="F33" s="177">
        <v>21.39</v>
      </c>
      <c r="G33" s="177">
        <v>4.96</v>
      </c>
      <c r="H33" s="177">
        <v>24.65</v>
      </c>
      <c r="I33" s="177">
        <v>63.76</v>
      </c>
      <c r="J33" s="177">
        <v>325.85000000000002</v>
      </c>
      <c r="K33" s="177">
        <v>112.02</v>
      </c>
      <c r="L33" s="177">
        <v>172.07</v>
      </c>
      <c r="M33" s="177">
        <v>55.29</v>
      </c>
      <c r="N33" s="177">
        <v>146.13</v>
      </c>
      <c r="O33" s="177">
        <v>44.33</v>
      </c>
      <c r="P33" s="177">
        <v>9.41</v>
      </c>
    </row>
    <row r="34" spans="1:16" s="145" customFormat="1" x14ac:dyDescent="0.25">
      <c r="A34" s="100" t="s">
        <v>206</v>
      </c>
      <c r="B34" s="146" t="s">
        <v>242</v>
      </c>
      <c r="C34" s="100" t="s">
        <v>49</v>
      </c>
      <c r="D34" s="177">
        <v>2.0999999999999996</v>
      </c>
      <c r="E34" s="327">
        <v>2.4850961388434099E-3</v>
      </c>
      <c r="F34" s="177">
        <v>0</v>
      </c>
      <c r="G34" s="177">
        <v>0.25</v>
      </c>
      <c r="H34" s="177">
        <v>0.41000000000000003</v>
      </c>
      <c r="I34" s="177">
        <v>0</v>
      </c>
      <c r="J34" s="177">
        <v>0</v>
      </c>
      <c r="K34" s="177">
        <v>0</v>
      </c>
      <c r="L34" s="177">
        <v>0</v>
      </c>
      <c r="M34" s="177">
        <v>0.31</v>
      </c>
      <c r="N34" s="177">
        <v>0</v>
      </c>
      <c r="O34" s="177">
        <v>0.11</v>
      </c>
      <c r="P34" s="177">
        <v>1.02</v>
      </c>
    </row>
    <row r="35" spans="1:16" s="145" customFormat="1" x14ac:dyDescent="0.25">
      <c r="A35" s="100" t="s">
        <v>206</v>
      </c>
      <c r="B35" s="146" t="s">
        <v>243</v>
      </c>
      <c r="C35" s="100" t="s">
        <v>50</v>
      </c>
      <c r="D35" s="177">
        <v>5.0600000000000005</v>
      </c>
      <c r="E35" s="327">
        <v>5.9878983154988833E-3</v>
      </c>
      <c r="F35" s="177">
        <v>0.71</v>
      </c>
      <c r="G35" s="177">
        <v>0.31</v>
      </c>
      <c r="H35" s="177">
        <v>0.27</v>
      </c>
      <c r="I35" s="177">
        <v>0.13</v>
      </c>
      <c r="J35" s="177">
        <v>0.45</v>
      </c>
      <c r="K35" s="177">
        <v>0.17</v>
      </c>
      <c r="L35" s="177">
        <v>0.23</v>
      </c>
      <c r="M35" s="177">
        <v>0.17</v>
      </c>
      <c r="N35" s="177">
        <v>0.59000000000000008</v>
      </c>
      <c r="O35" s="177">
        <v>0.23</v>
      </c>
      <c r="P35" s="177">
        <v>1.8</v>
      </c>
    </row>
    <row r="36" spans="1:16" s="145" customFormat="1" x14ac:dyDescent="0.25">
      <c r="A36" s="100" t="s">
        <v>206</v>
      </c>
      <c r="B36" s="146" t="s">
        <v>244</v>
      </c>
      <c r="C36" s="100" t="s">
        <v>51</v>
      </c>
      <c r="D36" s="177">
        <v>65.240000000000009</v>
      </c>
      <c r="E36" s="327">
        <v>7.7203653380068613E-2</v>
      </c>
      <c r="F36" s="177">
        <v>3.77</v>
      </c>
      <c r="G36" s="177">
        <v>4.8</v>
      </c>
      <c r="H36" s="177">
        <v>8.49</v>
      </c>
      <c r="I36" s="177">
        <v>6.1999999999999993</v>
      </c>
      <c r="J36" s="177">
        <v>2.21</v>
      </c>
      <c r="K36" s="177">
        <v>4.28</v>
      </c>
      <c r="L36" s="177">
        <v>5.92</v>
      </c>
      <c r="M36" s="177">
        <v>2.75</v>
      </c>
      <c r="N36" s="177">
        <v>4.75</v>
      </c>
      <c r="O36" s="177">
        <v>2.11</v>
      </c>
      <c r="P36" s="177">
        <v>19.959999999999997</v>
      </c>
    </row>
    <row r="37" spans="1:16" s="145" customFormat="1" x14ac:dyDescent="0.25">
      <c r="A37" s="100" t="s">
        <v>206</v>
      </c>
      <c r="B37" s="146" t="s">
        <v>245</v>
      </c>
      <c r="C37" s="100" t="s">
        <v>52</v>
      </c>
      <c r="D37" s="177">
        <v>30.810000000000002</v>
      </c>
      <c r="E37" s="327">
        <v>3.6459910494174033E-2</v>
      </c>
      <c r="F37" s="177">
        <v>1.88</v>
      </c>
      <c r="G37" s="177">
        <v>1.4</v>
      </c>
      <c r="H37" s="177">
        <v>4.84</v>
      </c>
      <c r="I37" s="177">
        <v>3.24</v>
      </c>
      <c r="J37" s="177">
        <v>1.31</v>
      </c>
      <c r="K37" s="177">
        <v>2.44</v>
      </c>
      <c r="L37" s="177">
        <v>2.62</v>
      </c>
      <c r="M37" s="177">
        <v>0.13</v>
      </c>
      <c r="N37" s="177">
        <v>3.6399999999999997</v>
      </c>
      <c r="O37" s="177">
        <v>2.5299999999999998</v>
      </c>
      <c r="P37" s="177">
        <v>6.78</v>
      </c>
    </row>
    <row r="38" spans="1:16" s="145" customFormat="1" x14ac:dyDescent="0.25">
      <c r="A38" s="100" t="s">
        <v>206</v>
      </c>
      <c r="B38" s="146" t="s">
        <v>246</v>
      </c>
      <c r="C38" s="100" t="s">
        <v>47</v>
      </c>
      <c r="D38" s="177">
        <v>2299.09</v>
      </c>
      <c r="E38" s="327">
        <v>2.7206950865969026</v>
      </c>
      <c r="F38" s="177">
        <v>132.19</v>
      </c>
      <c r="G38" s="177">
        <v>315.02999999999997</v>
      </c>
      <c r="H38" s="177">
        <v>89.050000000000011</v>
      </c>
      <c r="I38" s="177">
        <v>615.91</v>
      </c>
      <c r="J38" s="177">
        <v>22.67</v>
      </c>
      <c r="K38" s="177">
        <v>0</v>
      </c>
      <c r="L38" s="177">
        <v>72.72</v>
      </c>
      <c r="M38" s="177">
        <v>990.15</v>
      </c>
      <c r="N38" s="177">
        <v>0</v>
      </c>
      <c r="O38" s="177">
        <v>0.08</v>
      </c>
      <c r="P38" s="177">
        <v>61.29</v>
      </c>
    </row>
    <row r="39" spans="1:16" s="145" customFormat="1" x14ac:dyDescent="0.25">
      <c r="A39" s="100" t="s">
        <v>206</v>
      </c>
      <c r="B39" s="146" t="s">
        <v>247</v>
      </c>
      <c r="C39" s="100" t="s">
        <v>48</v>
      </c>
      <c r="D39" s="177">
        <v>1.1200000000000001</v>
      </c>
      <c r="E39" s="327">
        <v>1.325384607383152E-3</v>
      </c>
      <c r="F39" s="177">
        <v>0</v>
      </c>
      <c r="G39" s="177">
        <v>0.02</v>
      </c>
      <c r="H39" s="177">
        <v>0.22</v>
      </c>
      <c r="I39" s="177">
        <v>0.03</v>
      </c>
      <c r="J39" s="177">
        <v>0.2</v>
      </c>
      <c r="K39" s="177">
        <v>0.02</v>
      </c>
      <c r="L39" s="177">
        <v>0.01</v>
      </c>
      <c r="M39" s="177">
        <v>0.02</v>
      </c>
      <c r="N39" s="177">
        <v>0.28000000000000003</v>
      </c>
      <c r="O39" s="177">
        <v>0.12</v>
      </c>
      <c r="P39" s="177">
        <v>0.2</v>
      </c>
    </row>
    <row r="40" spans="1:16" s="145" customFormat="1" x14ac:dyDescent="0.25">
      <c r="A40" s="100" t="s">
        <v>206</v>
      </c>
      <c r="B40" s="146" t="s">
        <v>213</v>
      </c>
      <c r="C40" s="100" t="s">
        <v>214</v>
      </c>
      <c r="D40" s="177">
        <v>0</v>
      </c>
      <c r="E40" s="327">
        <v>0</v>
      </c>
      <c r="F40" s="177">
        <v>0</v>
      </c>
      <c r="G40" s="177">
        <v>0</v>
      </c>
      <c r="H40" s="177">
        <v>0</v>
      </c>
      <c r="I40" s="177">
        <v>0</v>
      </c>
      <c r="J40" s="177">
        <v>0</v>
      </c>
      <c r="K40" s="177">
        <v>0</v>
      </c>
      <c r="L40" s="177">
        <v>0</v>
      </c>
      <c r="M40" s="177">
        <v>0</v>
      </c>
      <c r="N40" s="177">
        <v>0</v>
      </c>
      <c r="O40" s="177">
        <v>0</v>
      </c>
      <c r="P40" s="177">
        <v>0</v>
      </c>
    </row>
    <row r="41" spans="1:16" s="145" customFormat="1" x14ac:dyDescent="0.25">
      <c r="A41" s="100" t="s">
        <v>206</v>
      </c>
      <c r="B41" s="146" t="s">
        <v>169</v>
      </c>
      <c r="C41" s="100" t="s">
        <v>121</v>
      </c>
      <c r="D41" s="177">
        <v>3.41</v>
      </c>
      <c r="E41" s="327">
        <v>4.0353227778362043E-3</v>
      </c>
      <c r="F41" s="177">
        <v>0</v>
      </c>
      <c r="G41" s="177">
        <v>0</v>
      </c>
      <c r="H41" s="177">
        <v>0</v>
      </c>
      <c r="I41" s="177">
        <v>0</v>
      </c>
      <c r="J41" s="177">
        <v>0</v>
      </c>
      <c r="K41" s="177">
        <v>0.19</v>
      </c>
      <c r="L41" s="177">
        <v>1.0900000000000001</v>
      </c>
      <c r="M41" s="177">
        <v>2.13</v>
      </c>
      <c r="N41" s="177">
        <v>0</v>
      </c>
      <c r="O41" s="177">
        <v>0</v>
      </c>
      <c r="P41" s="177">
        <v>0</v>
      </c>
    </row>
    <row r="42" spans="1:16" s="145" customFormat="1" x14ac:dyDescent="0.25">
      <c r="A42" s="100" t="s">
        <v>206</v>
      </c>
      <c r="B42" s="146" t="s">
        <v>55</v>
      </c>
      <c r="C42" s="100" t="s">
        <v>56</v>
      </c>
      <c r="D42" s="177">
        <v>7.2</v>
      </c>
      <c r="E42" s="327">
        <v>8.5203296188916915E-3</v>
      </c>
      <c r="F42" s="177">
        <v>0</v>
      </c>
      <c r="G42" s="177">
        <v>0</v>
      </c>
      <c r="H42" s="177">
        <v>0</v>
      </c>
      <c r="I42" s="177">
        <v>0</v>
      </c>
      <c r="J42" s="177">
        <v>0</v>
      </c>
      <c r="K42" s="177">
        <v>0</v>
      </c>
      <c r="L42" s="177">
        <v>0</v>
      </c>
      <c r="M42" s="177">
        <v>7.2</v>
      </c>
      <c r="N42" s="177">
        <v>0</v>
      </c>
      <c r="O42" s="177">
        <v>0</v>
      </c>
      <c r="P42" s="177">
        <v>0</v>
      </c>
    </row>
    <row r="43" spans="1:16" s="145" customFormat="1" x14ac:dyDescent="0.25">
      <c r="A43" s="100" t="s">
        <v>206</v>
      </c>
      <c r="B43" s="146" t="s">
        <v>69</v>
      </c>
      <c r="C43" s="100" t="s">
        <v>70</v>
      </c>
      <c r="D43" s="177">
        <v>13.645</v>
      </c>
      <c r="E43" s="327">
        <v>1.614720800691349E-2</v>
      </c>
      <c r="F43" s="177">
        <v>0</v>
      </c>
      <c r="G43" s="177">
        <v>1.4550000000000001</v>
      </c>
      <c r="H43" s="177">
        <v>0</v>
      </c>
      <c r="I43" s="177">
        <v>3.4409999999999998</v>
      </c>
      <c r="J43" s="177">
        <v>0</v>
      </c>
      <c r="K43" s="177">
        <v>1.5720000000000001</v>
      </c>
      <c r="L43" s="177">
        <v>5.1219999999999999</v>
      </c>
      <c r="M43" s="177">
        <v>0</v>
      </c>
      <c r="N43" s="177">
        <v>1.093</v>
      </c>
      <c r="O43" s="177">
        <v>0.68400000000000005</v>
      </c>
      <c r="P43" s="177">
        <v>0.27800000000000002</v>
      </c>
    </row>
    <row r="44" spans="1:16" s="145" customFormat="1" ht="31.2" x14ac:dyDescent="0.25">
      <c r="A44" s="100" t="s">
        <v>206</v>
      </c>
      <c r="B44" s="146" t="s">
        <v>72</v>
      </c>
      <c r="C44" s="100" t="s">
        <v>73</v>
      </c>
      <c r="D44" s="177">
        <v>88.21</v>
      </c>
      <c r="E44" s="327">
        <v>0.10438587162256056</v>
      </c>
      <c r="F44" s="177">
        <v>8.6470000000000002</v>
      </c>
      <c r="G44" s="177">
        <v>6.1280000000000001</v>
      </c>
      <c r="H44" s="177">
        <v>10.509</v>
      </c>
      <c r="I44" s="177">
        <v>2.0880000000000001</v>
      </c>
      <c r="J44" s="177">
        <v>8.8759999999999994</v>
      </c>
      <c r="K44" s="177">
        <v>11.085000000000001</v>
      </c>
      <c r="L44" s="177">
        <v>10.795999999999999</v>
      </c>
      <c r="M44" s="177">
        <v>11.369</v>
      </c>
      <c r="N44" s="177">
        <v>5.8109999999999999</v>
      </c>
      <c r="O44" s="177">
        <v>12.752000000000001</v>
      </c>
      <c r="P44" s="177">
        <v>0.14899999999999999</v>
      </c>
    </row>
    <row r="45" spans="1:16" s="145" customFormat="1" x14ac:dyDescent="0.25">
      <c r="A45" s="100" t="s">
        <v>206</v>
      </c>
      <c r="B45" s="146" t="s">
        <v>248</v>
      </c>
      <c r="C45" s="100" t="s">
        <v>217</v>
      </c>
      <c r="D45" s="177">
        <v>0</v>
      </c>
      <c r="E45" s="327">
        <v>0</v>
      </c>
      <c r="F45" s="177">
        <v>0</v>
      </c>
      <c r="G45" s="177">
        <v>0</v>
      </c>
      <c r="H45" s="177">
        <v>0</v>
      </c>
      <c r="I45" s="177">
        <v>0</v>
      </c>
      <c r="J45" s="177">
        <v>0</v>
      </c>
      <c r="K45" s="177">
        <v>0</v>
      </c>
      <c r="L45" s="177">
        <v>0</v>
      </c>
      <c r="M45" s="177">
        <v>0</v>
      </c>
      <c r="N45" s="177">
        <v>0</v>
      </c>
      <c r="O45" s="177">
        <v>0</v>
      </c>
      <c r="P45" s="177">
        <v>0</v>
      </c>
    </row>
    <row r="46" spans="1:16" s="145" customFormat="1" x14ac:dyDescent="0.25">
      <c r="A46" s="100" t="s">
        <v>206</v>
      </c>
      <c r="B46" s="146" t="s">
        <v>249</v>
      </c>
      <c r="C46" s="100" t="s">
        <v>153</v>
      </c>
      <c r="D46" s="177">
        <v>0</v>
      </c>
      <c r="E46" s="327">
        <v>0</v>
      </c>
      <c r="F46" s="177">
        <v>0</v>
      </c>
      <c r="G46" s="177">
        <v>0</v>
      </c>
      <c r="H46" s="177">
        <v>0</v>
      </c>
      <c r="I46" s="177">
        <v>0</v>
      </c>
      <c r="J46" s="177">
        <v>0</v>
      </c>
      <c r="K46" s="177">
        <v>0</v>
      </c>
      <c r="L46" s="177">
        <v>0</v>
      </c>
      <c r="M46" s="177">
        <v>0</v>
      </c>
      <c r="N46" s="177">
        <v>0</v>
      </c>
      <c r="O46" s="177">
        <v>0</v>
      </c>
      <c r="P46" s="177">
        <v>0</v>
      </c>
    </row>
    <row r="47" spans="1:16" s="145" customFormat="1" x14ac:dyDescent="0.25">
      <c r="A47" s="100" t="s">
        <v>206</v>
      </c>
      <c r="B47" s="146" t="s">
        <v>250</v>
      </c>
      <c r="C47" s="100" t="s">
        <v>53</v>
      </c>
      <c r="D47" s="177">
        <v>4.7100000000000009</v>
      </c>
      <c r="E47" s="327">
        <v>5.5737156256916486E-3</v>
      </c>
      <c r="F47" s="177">
        <v>0</v>
      </c>
      <c r="G47" s="177">
        <v>0.36</v>
      </c>
      <c r="H47" s="177">
        <v>0.3</v>
      </c>
      <c r="I47" s="177">
        <v>0</v>
      </c>
      <c r="J47" s="177">
        <v>0</v>
      </c>
      <c r="K47" s="177">
        <v>0.56999999999999995</v>
      </c>
      <c r="L47" s="177">
        <v>0.45</v>
      </c>
      <c r="M47" s="177">
        <v>1.53</v>
      </c>
      <c r="N47" s="177">
        <v>0.28000000000000003</v>
      </c>
      <c r="O47" s="177">
        <v>0</v>
      </c>
      <c r="P47" s="177">
        <v>1.22</v>
      </c>
    </row>
    <row r="48" spans="1:16" x14ac:dyDescent="0.25">
      <c r="A48" s="91" t="s">
        <v>54</v>
      </c>
      <c r="B48" s="90" t="s">
        <v>251</v>
      </c>
      <c r="C48" s="91" t="s">
        <v>123</v>
      </c>
      <c r="D48" s="177">
        <v>0</v>
      </c>
      <c r="E48" s="327">
        <v>0</v>
      </c>
      <c r="F48" s="177">
        <v>0</v>
      </c>
      <c r="G48" s="177">
        <v>0</v>
      </c>
      <c r="H48" s="177">
        <v>0</v>
      </c>
      <c r="I48" s="177">
        <v>0</v>
      </c>
      <c r="J48" s="177">
        <v>0</v>
      </c>
      <c r="K48" s="177">
        <v>0</v>
      </c>
      <c r="L48" s="177">
        <v>0</v>
      </c>
      <c r="M48" s="177">
        <v>0</v>
      </c>
      <c r="N48" s="177">
        <v>0</v>
      </c>
      <c r="O48" s="177">
        <v>0</v>
      </c>
      <c r="P48" s="177">
        <v>0</v>
      </c>
    </row>
    <row r="49" spans="1:16" x14ac:dyDescent="0.25">
      <c r="A49" s="91" t="s">
        <v>219</v>
      </c>
      <c r="B49" s="90" t="s">
        <v>78</v>
      </c>
      <c r="C49" s="91" t="s">
        <v>79</v>
      </c>
      <c r="D49" s="177">
        <v>15.49</v>
      </c>
      <c r="E49" s="327">
        <v>1.8330542471754484E-2</v>
      </c>
      <c r="F49" s="177">
        <v>0.55000000000000004</v>
      </c>
      <c r="G49" s="177">
        <v>0.75</v>
      </c>
      <c r="H49" s="177">
        <v>0.7</v>
      </c>
      <c r="I49" s="177">
        <v>0.87</v>
      </c>
      <c r="J49" s="177">
        <v>3.05</v>
      </c>
      <c r="K49" s="177">
        <v>0.92999999999999994</v>
      </c>
      <c r="L49" s="177">
        <v>0.97</v>
      </c>
      <c r="M49" s="177">
        <v>1.6900000000000002</v>
      </c>
      <c r="N49" s="177">
        <v>0.7</v>
      </c>
      <c r="O49" s="177">
        <v>1.83</v>
      </c>
      <c r="P49" s="177">
        <v>3.45</v>
      </c>
    </row>
    <row r="50" spans="1:16" x14ac:dyDescent="0.25">
      <c r="A50" s="91" t="s">
        <v>64</v>
      </c>
      <c r="B50" s="90" t="s">
        <v>80</v>
      </c>
      <c r="C50" s="91" t="s">
        <v>81</v>
      </c>
      <c r="D50" s="177">
        <v>14.9</v>
      </c>
      <c r="E50" s="327">
        <v>1.7632348794650862E-2</v>
      </c>
      <c r="F50" s="177">
        <v>0.92</v>
      </c>
      <c r="G50" s="177">
        <v>2.0299999999999998</v>
      </c>
      <c r="H50" s="177">
        <v>0</v>
      </c>
      <c r="I50" s="177">
        <v>0.21</v>
      </c>
      <c r="J50" s="177">
        <v>0.42</v>
      </c>
      <c r="K50" s="177">
        <v>0.14000000000000001</v>
      </c>
      <c r="L50" s="177">
        <v>0.36</v>
      </c>
      <c r="M50" s="177">
        <v>0.84</v>
      </c>
      <c r="N50" s="177">
        <v>0</v>
      </c>
      <c r="O50" s="177">
        <v>0</v>
      </c>
      <c r="P50" s="177">
        <v>9.98</v>
      </c>
    </row>
    <row r="51" spans="1:16" x14ac:dyDescent="0.25">
      <c r="A51" s="91" t="s">
        <v>68</v>
      </c>
      <c r="B51" s="90" t="s">
        <v>58</v>
      </c>
      <c r="C51" s="91" t="s">
        <v>59</v>
      </c>
      <c r="D51" s="177">
        <v>665.80899999999997</v>
      </c>
      <c r="E51" s="327">
        <v>0.78790446433675798</v>
      </c>
      <c r="F51" s="177">
        <v>28.388000000000002</v>
      </c>
      <c r="G51" s="177">
        <v>37.351999999999997</v>
      </c>
      <c r="H51" s="177">
        <v>126.34100000000001</v>
      </c>
      <c r="I51" s="177">
        <v>116.27799999999999</v>
      </c>
      <c r="J51" s="177">
        <v>48.802</v>
      </c>
      <c r="K51" s="177">
        <v>44.709999999999994</v>
      </c>
      <c r="L51" s="177">
        <v>91.47</v>
      </c>
      <c r="M51" s="177">
        <v>91.227999999999994</v>
      </c>
      <c r="N51" s="177">
        <v>51.048000000000002</v>
      </c>
      <c r="O51" s="177">
        <v>30.192</v>
      </c>
      <c r="P51" s="177">
        <v>0</v>
      </c>
    </row>
    <row r="52" spans="1:16" x14ac:dyDescent="0.25">
      <c r="A52" s="91" t="s">
        <v>71</v>
      </c>
      <c r="B52" s="90" t="s">
        <v>60</v>
      </c>
      <c r="C52" s="91" t="s">
        <v>61</v>
      </c>
      <c r="D52" s="177">
        <v>219.178</v>
      </c>
      <c r="E52" s="327">
        <v>0.25937066739020043</v>
      </c>
      <c r="F52" s="177">
        <v>0</v>
      </c>
      <c r="G52" s="177">
        <v>0</v>
      </c>
      <c r="H52" s="177">
        <v>0</v>
      </c>
      <c r="I52" s="177">
        <v>0</v>
      </c>
      <c r="J52" s="177">
        <v>0</v>
      </c>
      <c r="K52" s="177">
        <v>0</v>
      </c>
      <c r="L52" s="177">
        <v>0</v>
      </c>
      <c r="M52" s="177">
        <v>0</v>
      </c>
      <c r="N52" s="177">
        <v>0</v>
      </c>
      <c r="O52" s="177">
        <v>0</v>
      </c>
      <c r="P52" s="177">
        <v>219.178</v>
      </c>
    </row>
    <row r="53" spans="1:16" x14ac:dyDescent="0.25">
      <c r="A53" s="91" t="s">
        <v>74</v>
      </c>
      <c r="B53" s="90" t="s">
        <v>62</v>
      </c>
      <c r="C53" s="91" t="s">
        <v>63</v>
      </c>
      <c r="D53" s="177">
        <v>11.366000000000001</v>
      </c>
      <c r="E53" s="327">
        <v>1.3450287006711525E-2</v>
      </c>
      <c r="F53" s="177">
        <v>1.212</v>
      </c>
      <c r="G53" s="177">
        <v>0.33</v>
      </c>
      <c r="H53" s="177">
        <v>0.63500000000000001</v>
      </c>
      <c r="I53" s="177">
        <v>0.95899999999999996</v>
      </c>
      <c r="J53" s="177">
        <v>1.415</v>
      </c>
      <c r="K53" s="177">
        <v>0.59</v>
      </c>
      <c r="L53" s="177">
        <v>0.40100000000000002</v>
      </c>
      <c r="M53" s="177">
        <v>0.84400000000000008</v>
      </c>
      <c r="N53" s="177">
        <v>0.83899999999999997</v>
      </c>
      <c r="O53" s="177">
        <v>0.57399999999999995</v>
      </c>
      <c r="P53" s="177">
        <v>3.5670000000000002</v>
      </c>
    </row>
    <row r="54" spans="1:16" x14ac:dyDescent="0.25">
      <c r="A54" s="91" t="s">
        <v>77</v>
      </c>
      <c r="B54" s="90" t="s">
        <v>170</v>
      </c>
      <c r="C54" s="91" t="s">
        <v>66</v>
      </c>
      <c r="D54" s="177">
        <v>2.11</v>
      </c>
      <c r="E54" s="327">
        <v>2.4969299299807597E-3</v>
      </c>
      <c r="F54" s="177">
        <v>0</v>
      </c>
      <c r="G54" s="177">
        <v>0.01</v>
      </c>
      <c r="H54" s="177">
        <v>0.3</v>
      </c>
      <c r="I54" s="177">
        <v>0</v>
      </c>
      <c r="J54" s="177">
        <v>0.18</v>
      </c>
      <c r="K54" s="177">
        <v>0</v>
      </c>
      <c r="L54" s="177">
        <v>0.04</v>
      </c>
      <c r="M54" s="177">
        <v>0.75000000000000011</v>
      </c>
      <c r="N54" s="177">
        <v>0.09</v>
      </c>
      <c r="O54" s="177">
        <v>0</v>
      </c>
      <c r="P54" s="177">
        <v>0.74</v>
      </c>
    </row>
    <row r="55" spans="1:16" x14ac:dyDescent="0.25">
      <c r="A55" s="91" t="s">
        <v>67</v>
      </c>
      <c r="B55" s="90" t="s">
        <v>124</v>
      </c>
      <c r="C55" s="91" t="s">
        <v>125</v>
      </c>
      <c r="D55" s="177">
        <v>0</v>
      </c>
      <c r="E55" s="327">
        <v>0</v>
      </c>
      <c r="F55" s="177">
        <v>0</v>
      </c>
      <c r="G55" s="177">
        <v>0</v>
      </c>
      <c r="H55" s="177">
        <v>0</v>
      </c>
      <c r="I55" s="177">
        <v>0</v>
      </c>
      <c r="J55" s="177">
        <v>0</v>
      </c>
      <c r="K55" s="177">
        <v>0</v>
      </c>
      <c r="L55" s="177">
        <v>0</v>
      </c>
      <c r="M55" s="177">
        <v>0</v>
      </c>
      <c r="N55" s="177">
        <v>0</v>
      </c>
      <c r="O55" s="177">
        <v>0</v>
      </c>
      <c r="P55" s="177">
        <v>0</v>
      </c>
    </row>
    <row r="56" spans="1:16" x14ac:dyDescent="0.25">
      <c r="A56" s="91" t="s">
        <v>84</v>
      </c>
      <c r="B56" s="90" t="s">
        <v>82</v>
      </c>
      <c r="C56" s="91" t="s">
        <v>83</v>
      </c>
      <c r="D56" s="177">
        <v>0</v>
      </c>
      <c r="E56" s="327">
        <v>0</v>
      </c>
      <c r="F56" s="177">
        <v>0</v>
      </c>
      <c r="G56" s="177">
        <v>0</v>
      </c>
      <c r="H56" s="177">
        <v>0</v>
      </c>
      <c r="I56" s="177">
        <v>0</v>
      </c>
      <c r="J56" s="177">
        <v>0</v>
      </c>
      <c r="K56" s="177">
        <v>0</v>
      </c>
      <c r="L56" s="177">
        <v>0</v>
      </c>
      <c r="M56" s="177">
        <v>0</v>
      </c>
      <c r="N56" s="177">
        <v>0</v>
      </c>
      <c r="O56" s="177">
        <v>0</v>
      </c>
      <c r="P56" s="177">
        <v>0</v>
      </c>
    </row>
    <row r="57" spans="1:16" x14ac:dyDescent="0.25">
      <c r="A57" s="91" t="s">
        <v>86</v>
      </c>
      <c r="B57" s="90" t="s">
        <v>152</v>
      </c>
      <c r="C57" s="91" t="s">
        <v>85</v>
      </c>
      <c r="D57" s="177">
        <v>710.70500000000004</v>
      </c>
      <c r="E57" s="327">
        <v>0.84103345302700272</v>
      </c>
      <c r="F57" s="177">
        <v>88.945999999999998</v>
      </c>
      <c r="G57" s="177">
        <v>134.75900000000001</v>
      </c>
      <c r="H57" s="177">
        <v>87.317999999999998</v>
      </c>
      <c r="I57" s="177">
        <v>16.446999999999999</v>
      </c>
      <c r="J57" s="177">
        <v>28.494</v>
      </c>
      <c r="K57" s="177">
        <v>74.156999999999996</v>
      </c>
      <c r="L57" s="177">
        <v>30.058</v>
      </c>
      <c r="M57" s="177">
        <v>4.1790000000000003</v>
      </c>
      <c r="N57" s="177">
        <v>92.358000000000004</v>
      </c>
      <c r="O57" s="177">
        <v>128.49</v>
      </c>
      <c r="P57" s="177">
        <v>25.498999999999999</v>
      </c>
    </row>
    <row r="58" spans="1:16" x14ac:dyDescent="0.25">
      <c r="A58" s="91" t="s">
        <v>88</v>
      </c>
      <c r="B58" s="90" t="s">
        <v>108</v>
      </c>
      <c r="C58" s="91" t="s">
        <v>87</v>
      </c>
      <c r="D58" s="177">
        <v>49.917999999999999</v>
      </c>
      <c r="E58" s="327">
        <v>5.907191859942159E-2</v>
      </c>
      <c r="F58" s="177">
        <v>0</v>
      </c>
      <c r="G58" s="177">
        <v>0.14199999999999999</v>
      </c>
      <c r="H58" s="177">
        <v>0</v>
      </c>
      <c r="I58" s="177">
        <v>11.577</v>
      </c>
      <c r="J58" s="177">
        <v>6.0090000000000003</v>
      </c>
      <c r="K58" s="177">
        <v>2.4889999999999999</v>
      </c>
      <c r="L58" s="177">
        <v>9.2889999999999997</v>
      </c>
      <c r="M58" s="177">
        <v>12.51</v>
      </c>
      <c r="N58" s="177">
        <v>0.52</v>
      </c>
      <c r="O58" s="177">
        <v>1.8149999999999999</v>
      </c>
      <c r="P58" s="177">
        <v>5.5670000000000002</v>
      </c>
    </row>
    <row r="59" spans="1:16" x14ac:dyDescent="0.25">
      <c r="A59" s="91" t="s">
        <v>96</v>
      </c>
      <c r="B59" s="90" t="s">
        <v>89</v>
      </c>
      <c r="C59" s="91" t="s">
        <v>90</v>
      </c>
      <c r="D59" s="177">
        <v>0</v>
      </c>
      <c r="E59" s="327">
        <v>0</v>
      </c>
      <c r="F59" s="181">
        <v>0</v>
      </c>
      <c r="G59" s="181">
        <v>0</v>
      </c>
      <c r="H59" s="181">
        <v>0</v>
      </c>
      <c r="I59" s="181">
        <v>0</v>
      </c>
      <c r="J59" s="181">
        <v>0</v>
      </c>
      <c r="K59" s="181">
        <v>0</v>
      </c>
      <c r="L59" s="181">
        <v>0</v>
      </c>
      <c r="M59" s="181">
        <v>0</v>
      </c>
      <c r="N59" s="181">
        <v>0</v>
      </c>
      <c r="O59" s="181">
        <v>0</v>
      </c>
      <c r="P59" s="181">
        <v>0</v>
      </c>
    </row>
    <row r="60" spans="1:16" s="97" customFormat="1" x14ac:dyDescent="0.25">
      <c r="A60" s="173">
        <v>3</v>
      </c>
      <c r="B60" s="89" t="s">
        <v>91</v>
      </c>
      <c r="C60" s="173" t="s">
        <v>92</v>
      </c>
      <c r="D60" s="175">
        <v>2853.8409999999999</v>
      </c>
      <c r="E60" s="326">
        <v>3.377175833320484</v>
      </c>
      <c r="F60" s="175">
        <v>594.98</v>
      </c>
      <c r="G60" s="175">
        <v>1269.5830000000001</v>
      </c>
      <c r="H60" s="175">
        <v>146.636</v>
      </c>
      <c r="I60" s="175">
        <v>8.33</v>
      </c>
      <c r="J60" s="175">
        <v>48.79</v>
      </c>
      <c r="K60" s="175">
        <v>699.44</v>
      </c>
      <c r="L60" s="175">
        <v>27.95</v>
      </c>
      <c r="M60" s="176">
        <v>0</v>
      </c>
      <c r="N60" s="175">
        <v>15.29</v>
      </c>
      <c r="O60" s="175">
        <v>42.481999999999999</v>
      </c>
      <c r="P60" s="175">
        <v>0.36</v>
      </c>
    </row>
    <row r="61" spans="1:16" ht="15.6" hidden="1" customHeight="1" x14ac:dyDescent="0.25">
      <c r="A61" s="91"/>
      <c r="B61" s="90" t="s">
        <v>252</v>
      </c>
      <c r="C61" s="91" t="s">
        <v>253</v>
      </c>
      <c r="D61" s="177">
        <v>0.36</v>
      </c>
      <c r="E61" s="177">
        <v>1.2614578037108585E-2</v>
      </c>
      <c r="F61" s="177">
        <v>0</v>
      </c>
      <c r="G61" s="177">
        <v>0</v>
      </c>
      <c r="H61" s="177">
        <v>0</v>
      </c>
      <c r="I61" s="177">
        <v>0</v>
      </c>
      <c r="J61" s="177">
        <v>0</v>
      </c>
      <c r="K61" s="177">
        <v>0</v>
      </c>
      <c r="L61" s="177">
        <v>0</v>
      </c>
      <c r="M61" s="177">
        <v>0</v>
      </c>
      <c r="N61" s="177">
        <v>0</v>
      </c>
      <c r="O61" s="177">
        <v>0</v>
      </c>
      <c r="P61" s="177">
        <v>0.36</v>
      </c>
    </row>
    <row r="62" spans="1:16" ht="15.6" hidden="1" customHeight="1" x14ac:dyDescent="0.25">
      <c r="A62" s="91"/>
      <c r="B62" s="90" t="s">
        <v>254</v>
      </c>
      <c r="C62" s="91" t="s">
        <v>255</v>
      </c>
      <c r="D62" s="177">
        <v>2853.4809999999998</v>
      </c>
      <c r="E62" s="177">
        <v>99.987385421962884</v>
      </c>
      <c r="F62" s="177">
        <v>644.98</v>
      </c>
      <c r="G62" s="177">
        <v>1269.5830000000001</v>
      </c>
      <c r="H62" s="177">
        <v>146.636</v>
      </c>
      <c r="I62" s="177">
        <v>8.33</v>
      </c>
      <c r="J62" s="177">
        <v>48.79</v>
      </c>
      <c r="K62" s="177">
        <v>699.44</v>
      </c>
      <c r="L62" s="177">
        <v>27.95</v>
      </c>
      <c r="M62" s="177">
        <v>0</v>
      </c>
      <c r="N62" s="177">
        <v>15.29</v>
      </c>
      <c r="O62" s="177">
        <v>42.481999999999999</v>
      </c>
      <c r="P62" s="177">
        <v>0</v>
      </c>
    </row>
    <row r="63" spans="1:16" ht="15.6" hidden="1" customHeight="1" x14ac:dyDescent="0.25">
      <c r="A63" s="91"/>
      <c r="B63" s="90" t="s">
        <v>256</v>
      </c>
      <c r="C63" s="91" t="s">
        <v>257</v>
      </c>
      <c r="D63" s="177">
        <v>0</v>
      </c>
      <c r="E63" s="177">
        <v>0</v>
      </c>
      <c r="F63" s="177">
        <v>-50</v>
      </c>
      <c r="G63" s="177">
        <v>0</v>
      </c>
      <c r="H63" s="177">
        <v>0</v>
      </c>
      <c r="I63" s="177">
        <v>0</v>
      </c>
      <c r="J63" s="177">
        <v>0</v>
      </c>
      <c r="K63" s="177">
        <v>0</v>
      </c>
      <c r="L63" s="177">
        <v>0</v>
      </c>
      <c r="M63" s="177">
        <v>0</v>
      </c>
      <c r="N63" s="177">
        <v>0</v>
      </c>
      <c r="O63" s="177">
        <v>0</v>
      </c>
      <c r="P63" s="177">
        <v>0</v>
      </c>
    </row>
    <row r="64" spans="1:16" ht="15.6" hidden="1" customHeight="1" x14ac:dyDescent="0.25">
      <c r="A64" s="91"/>
      <c r="B64" s="90" t="s">
        <v>256</v>
      </c>
      <c r="C64" s="91" t="s">
        <v>257</v>
      </c>
      <c r="D64" s="175">
        <v>0</v>
      </c>
      <c r="E64" s="182">
        <v>0</v>
      </c>
      <c r="F64" s="175">
        <v>0</v>
      </c>
      <c r="G64" s="175">
        <v>0</v>
      </c>
      <c r="H64" s="175">
        <v>0</v>
      </c>
      <c r="I64" s="175">
        <v>0</v>
      </c>
      <c r="J64" s="175">
        <v>0</v>
      </c>
      <c r="K64" s="175">
        <v>0</v>
      </c>
      <c r="L64" s="175">
        <v>0</v>
      </c>
      <c r="M64" s="175">
        <v>0</v>
      </c>
      <c r="N64" s="175">
        <v>0</v>
      </c>
      <c r="O64" s="175">
        <v>0</v>
      </c>
      <c r="P64" s="175">
        <v>0</v>
      </c>
    </row>
    <row r="65" spans="1:16" s="97" customFormat="1" x14ac:dyDescent="0.25">
      <c r="A65" s="173" t="s">
        <v>273</v>
      </c>
      <c r="B65" s="89" t="s">
        <v>171</v>
      </c>
      <c r="C65" s="173"/>
      <c r="D65" s="182">
        <v>74991.046999999991</v>
      </c>
      <c r="E65" s="182"/>
      <c r="F65" s="182">
        <v>5075.1390000000001</v>
      </c>
      <c r="G65" s="182">
        <v>24575.143000000004</v>
      </c>
      <c r="H65" s="182">
        <v>6164.7129999999988</v>
      </c>
      <c r="I65" s="182">
        <v>3488.5360000000001</v>
      </c>
      <c r="J65" s="182">
        <v>3096.4929999999995</v>
      </c>
      <c r="K65" s="182">
        <v>8557.6939999999995</v>
      </c>
      <c r="L65" s="182">
        <v>4290.0770000000002</v>
      </c>
      <c r="M65" s="182">
        <v>2509.8309999999997</v>
      </c>
      <c r="N65" s="182">
        <v>5891.9049999999988</v>
      </c>
      <c r="O65" s="182">
        <v>10360.201000000001</v>
      </c>
      <c r="P65" s="182">
        <v>982.31500000000005</v>
      </c>
    </row>
    <row r="66" spans="1:16" s="149" customFormat="1" ht="16.2" x14ac:dyDescent="0.25">
      <c r="A66" s="148">
        <v>1</v>
      </c>
      <c r="B66" s="147" t="s">
        <v>274</v>
      </c>
      <c r="C66" s="148" t="s">
        <v>93</v>
      </c>
      <c r="D66" s="182">
        <v>0</v>
      </c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</row>
    <row r="67" spans="1:16" s="149" customFormat="1" ht="16.2" x14ac:dyDescent="0.25">
      <c r="A67" s="148">
        <v>2</v>
      </c>
      <c r="B67" s="147" t="s">
        <v>275</v>
      </c>
      <c r="C67" s="148" t="s">
        <v>94</v>
      </c>
      <c r="D67" s="182">
        <v>0</v>
      </c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</row>
    <row r="68" spans="1:16" s="149" customFormat="1" ht="16.2" x14ac:dyDescent="0.25">
      <c r="A68" s="148">
        <v>3</v>
      </c>
      <c r="B68" s="147" t="s">
        <v>276</v>
      </c>
      <c r="C68" s="148" t="s">
        <v>95</v>
      </c>
      <c r="D68" s="182">
        <v>1547.4169999999999</v>
      </c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>
        <v>1547.4169999999999</v>
      </c>
    </row>
    <row r="69" spans="1:16" s="149" customFormat="1" ht="48.6" x14ac:dyDescent="0.25">
      <c r="A69" s="148">
        <v>4</v>
      </c>
      <c r="B69" s="147" t="s">
        <v>175</v>
      </c>
      <c r="C69" s="148" t="s">
        <v>176</v>
      </c>
      <c r="D69" s="182">
        <v>27080.715999999997</v>
      </c>
      <c r="E69" s="182"/>
      <c r="F69" s="182">
        <v>1713.548</v>
      </c>
      <c r="G69" s="182">
        <v>1583.1120000000001</v>
      </c>
      <c r="H69" s="182">
        <v>3724.5079999999998</v>
      </c>
      <c r="I69" s="182">
        <v>2406.125</v>
      </c>
      <c r="J69" s="182">
        <v>2406.2240000000002</v>
      </c>
      <c r="K69" s="182">
        <v>1599.3649999999998</v>
      </c>
      <c r="L69" s="182">
        <v>3986.8859999999995</v>
      </c>
      <c r="M69" s="182">
        <v>2452.7249999999999</v>
      </c>
      <c r="N69" s="182">
        <v>4087.4629999999997</v>
      </c>
      <c r="O69" s="182">
        <v>2156.0989999999997</v>
      </c>
      <c r="P69" s="182">
        <v>964.66100000000006</v>
      </c>
    </row>
    <row r="70" spans="1:16" s="149" customFormat="1" ht="32.4" x14ac:dyDescent="0.25">
      <c r="A70" s="148">
        <v>5</v>
      </c>
      <c r="B70" s="147" t="s">
        <v>277</v>
      </c>
      <c r="C70" s="148" t="s">
        <v>178</v>
      </c>
      <c r="D70" s="182">
        <v>39019.968999999997</v>
      </c>
      <c r="E70" s="182"/>
      <c r="F70" s="182">
        <v>2171.9690000000001</v>
      </c>
      <c r="G70" s="182">
        <v>21540.321</v>
      </c>
      <c r="H70" s="182">
        <v>1944.0240000000001</v>
      </c>
      <c r="I70" s="182">
        <v>918.72499999999991</v>
      </c>
      <c r="J70" s="182">
        <v>331.51499999999999</v>
      </c>
      <c r="K70" s="182">
        <v>5538.5659999999998</v>
      </c>
      <c r="L70" s="182">
        <v>43.863</v>
      </c>
      <c r="M70" s="182">
        <v>0</v>
      </c>
      <c r="N70" s="182">
        <v>593.99800000000005</v>
      </c>
      <c r="O70" s="182">
        <v>5936.9880000000003</v>
      </c>
      <c r="P70" s="182">
        <v>0</v>
      </c>
    </row>
    <row r="71" spans="1:16" s="149" customFormat="1" ht="16.2" x14ac:dyDescent="0.25">
      <c r="A71" s="148">
        <v>6</v>
      </c>
      <c r="B71" s="147" t="s">
        <v>278</v>
      </c>
      <c r="C71" s="148" t="s">
        <v>180</v>
      </c>
      <c r="D71" s="182">
        <v>0</v>
      </c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</row>
    <row r="72" spans="1:16" s="149" customFormat="1" ht="32.4" x14ac:dyDescent="0.25">
      <c r="A72" s="148">
        <v>7</v>
      </c>
      <c r="B72" s="147" t="s">
        <v>279</v>
      </c>
      <c r="C72" s="148" t="s">
        <v>181</v>
      </c>
      <c r="D72" s="182">
        <v>0</v>
      </c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</row>
    <row r="73" spans="1:16" s="149" customFormat="1" ht="32.4" x14ac:dyDescent="0.25">
      <c r="A73" s="148">
        <v>8</v>
      </c>
      <c r="B73" s="147" t="s">
        <v>280</v>
      </c>
      <c r="C73" s="148" t="s">
        <v>183</v>
      </c>
      <c r="D73" s="182">
        <v>122.2</v>
      </c>
      <c r="E73" s="182"/>
      <c r="F73" s="182">
        <v>0</v>
      </c>
      <c r="G73" s="182">
        <v>0</v>
      </c>
      <c r="H73" s="182">
        <v>0</v>
      </c>
      <c r="I73" s="182">
        <v>52.2</v>
      </c>
      <c r="J73" s="182">
        <v>0</v>
      </c>
      <c r="K73" s="182">
        <v>0</v>
      </c>
      <c r="L73" s="182">
        <v>70</v>
      </c>
      <c r="M73" s="182">
        <v>0</v>
      </c>
      <c r="N73" s="182">
        <v>0</v>
      </c>
      <c r="O73" s="182">
        <v>0</v>
      </c>
      <c r="P73" s="182">
        <v>0</v>
      </c>
    </row>
    <row r="74" spans="1:16" s="149" customFormat="1" ht="16.2" x14ac:dyDescent="0.25">
      <c r="A74" s="148">
        <v>9</v>
      </c>
      <c r="B74" s="147" t="s">
        <v>281</v>
      </c>
      <c r="C74" s="148" t="s">
        <v>185</v>
      </c>
      <c r="D74" s="182">
        <v>219.178</v>
      </c>
      <c r="E74" s="182"/>
      <c r="F74" s="182">
        <v>0</v>
      </c>
      <c r="G74" s="182">
        <v>0</v>
      </c>
      <c r="H74" s="182">
        <v>0</v>
      </c>
      <c r="I74" s="182">
        <v>0</v>
      </c>
      <c r="J74" s="182">
        <v>0</v>
      </c>
      <c r="K74" s="182"/>
      <c r="L74" s="182">
        <v>0</v>
      </c>
      <c r="M74" s="182">
        <v>0</v>
      </c>
      <c r="N74" s="182">
        <v>0</v>
      </c>
      <c r="O74" s="182">
        <v>0</v>
      </c>
      <c r="P74" s="182">
        <v>219.178</v>
      </c>
    </row>
    <row r="75" spans="1:16" s="149" customFormat="1" ht="16.2" x14ac:dyDescent="0.25">
      <c r="A75" s="148">
        <v>10</v>
      </c>
      <c r="B75" s="147" t="s">
        <v>282</v>
      </c>
      <c r="C75" s="148" t="s">
        <v>186</v>
      </c>
      <c r="D75" s="182">
        <v>27.449999999999992</v>
      </c>
      <c r="E75" s="182"/>
      <c r="F75" s="182">
        <v>0</v>
      </c>
      <c r="G75" s="182">
        <v>20.309999999999999</v>
      </c>
      <c r="H75" s="182">
        <v>1.41</v>
      </c>
      <c r="I75" s="182">
        <v>1.81</v>
      </c>
      <c r="J75" s="182">
        <v>0.63</v>
      </c>
      <c r="K75" s="182">
        <v>0.15</v>
      </c>
      <c r="L75" s="182">
        <v>0.33</v>
      </c>
      <c r="M75" s="182">
        <v>0.23</v>
      </c>
      <c r="N75" s="182">
        <v>0.27</v>
      </c>
      <c r="O75" s="182">
        <v>0</v>
      </c>
      <c r="P75" s="182">
        <v>2.31</v>
      </c>
    </row>
    <row r="76" spans="1:16" s="149" customFormat="1" ht="16.2" x14ac:dyDescent="0.25">
      <c r="A76" s="148">
        <v>11</v>
      </c>
      <c r="B76" s="147" t="s">
        <v>283</v>
      </c>
      <c r="C76" s="148" t="s">
        <v>188</v>
      </c>
      <c r="D76" s="182">
        <v>0</v>
      </c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</row>
    <row r="77" spans="1:16" s="149" customFormat="1" ht="16.2" x14ac:dyDescent="0.25">
      <c r="A77" s="148">
        <v>12</v>
      </c>
      <c r="B77" s="147" t="s">
        <v>284</v>
      </c>
      <c r="C77" s="148" t="s">
        <v>189</v>
      </c>
      <c r="D77" s="182">
        <v>665.80899999999997</v>
      </c>
      <c r="E77" s="182"/>
      <c r="F77" s="182">
        <v>28.388000000000002</v>
      </c>
      <c r="G77" s="182">
        <v>37.351999999999997</v>
      </c>
      <c r="H77" s="182">
        <v>126.34100000000001</v>
      </c>
      <c r="I77" s="182">
        <v>116.27799999999999</v>
      </c>
      <c r="J77" s="182">
        <v>48.802</v>
      </c>
      <c r="K77" s="182">
        <v>44.709999999999994</v>
      </c>
      <c r="L77" s="182">
        <v>91.47</v>
      </c>
      <c r="M77" s="182">
        <v>91.227999999999994</v>
      </c>
      <c r="N77" s="182">
        <v>51.048000000000002</v>
      </c>
      <c r="O77" s="182">
        <v>30.192</v>
      </c>
      <c r="P77" s="182">
        <v>0</v>
      </c>
    </row>
    <row r="78" spans="1:16" s="149" customFormat="1" ht="32.4" x14ac:dyDescent="0.25">
      <c r="A78" s="148">
        <v>13</v>
      </c>
      <c r="B78" s="147" t="s">
        <v>285</v>
      </c>
      <c r="C78" s="148" t="s">
        <v>286</v>
      </c>
      <c r="D78" s="182">
        <v>745.30900000000008</v>
      </c>
      <c r="E78" s="182"/>
      <c r="F78" s="182">
        <v>28.588000000000001</v>
      </c>
      <c r="G78" s="182">
        <v>38.091999999999999</v>
      </c>
      <c r="H78" s="182">
        <v>129.761</v>
      </c>
      <c r="I78" s="182">
        <v>126.68799999999999</v>
      </c>
      <c r="J78" s="182">
        <v>48.802</v>
      </c>
      <c r="K78" s="182">
        <v>44.709999999999994</v>
      </c>
      <c r="L78" s="182">
        <v>112.44</v>
      </c>
      <c r="M78" s="182">
        <v>99.537999999999997</v>
      </c>
      <c r="N78" s="182">
        <v>51.527999999999999</v>
      </c>
      <c r="O78" s="182">
        <v>45.341999999999999</v>
      </c>
      <c r="P78" s="182">
        <v>19.82</v>
      </c>
    </row>
  </sheetData>
  <mergeCells count="9">
    <mergeCell ref="A1:B1"/>
    <mergeCell ref="A2:P2"/>
    <mergeCell ref="M3:P3"/>
    <mergeCell ref="C4:C5"/>
    <mergeCell ref="B4:B5"/>
    <mergeCell ref="A4:A5"/>
    <mergeCell ref="F4:P4"/>
    <mergeCell ref="E4:E5"/>
    <mergeCell ref="D4:D5"/>
  </mergeCells>
  <pageMargins left="0.35433070866141736" right="0" top="0.19685039370078741" bottom="0.23622047244094491" header="0" footer="0"/>
  <pageSetup paperSize="9" scale="7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59999389629810485"/>
  </sheetPr>
  <dimension ref="A1:P37"/>
  <sheetViews>
    <sheetView showZeros="0" zoomScale="70" zoomScaleNormal="70" zoomScaleSheetLayoutView="70" workbookViewId="0">
      <pane xSplit="3" ySplit="3" topLeftCell="D21" activePane="bottomRight" state="frozen"/>
      <selection activeCell="N48" sqref="N48"/>
      <selection pane="topRight" activeCell="N48" sqref="N48"/>
      <selection pane="bottomLeft" activeCell="N48" sqref="N48"/>
      <selection pane="bottomRight" activeCell="A4" sqref="A4:O32"/>
    </sheetView>
  </sheetViews>
  <sheetFormatPr defaultRowHeight="15.6" x14ac:dyDescent="0.25"/>
  <cols>
    <col min="1" max="1" width="7.109375" style="4" customWidth="1"/>
    <col min="2" max="2" width="47.109375" style="6" customWidth="1"/>
    <col min="3" max="3" width="13.44140625" style="4" bestFit="1" customWidth="1"/>
    <col min="4" max="4" width="10.21875" style="4" bestFit="1" customWidth="1"/>
    <col min="5" max="5" width="9.77734375" style="4" customWidth="1"/>
    <col min="6" max="6" width="11" style="4" bestFit="1" customWidth="1"/>
    <col min="7" max="7" width="9.88671875" style="4" bestFit="1" customWidth="1"/>
    <col min="8" max="8" width="10.109375" style="4" bestFit="1" customWidth="1"/>
    <col min="9" max="9" width="11" style="4" bestFit="1" customWidth="1"/>
    <col min="10" max="10" width="11.21875" style="4" bestFit="1" customWidth="1"/>
    <col min="11" max="11" width="8.77734375" style="4" customWidth="1"/>
    <col min="12" max="12" width="10.6640625" style="4" bestFit="1" customWidth="1"/>
    <col min="13" max="13" width="12.44140625" style="4" bestFit="1" customWidth="1"/>
    <col min="14" max="15" width="9.5546875" style="6" bestFit="1" customWidth="1"/>
    <col min="16" max="228" width="9.109375" style="6"/>
    <col min="229" max="229" width="4.88671875" style="6" customWidth="1"/>
    <col min="230" max="230" width="42.5546875" style="6" customWidth="1"/>
    <col min="231" max="231" width="13.6640625" style="6" customWidth="1"/>
    <col min="232" max="484" width="9.109375" style="6"/>
    <col min="485" max="485" width="4.88671875" style="6" customWidth="1"/>
    <col min="486" max="486" width="42.5546875" style="6" customWidth="1"/>
    <col min="487" max="487" width="13.6640625" style="6" customWidth="1"/>
    <col min="488" max="740" width="9.109375" style="6"/>
    <col min="741" max="741" width="4.88671875" style="6" customWidth="1"/>
    <col min="742" max="742" width="42.5546875" style="6" customWidth="1"/>
    <col min="743" max="743" width="13.6640625" style="6" customWidth="1"/>
    <col min="744" max="996" width="9.109375" style="6"/>
    <col min="997" max="997" width="4.88671875" style="6" customWidth="1"/>
    <col min="998" max="998" width="42.5546875" style="6" customWidth="1"/>
    <col min="999" max="999" width="13.6640625" style="6" customWidth="1"/>
    <col min="1000" max="1252" width="9.109375" style="6"/>
    <col min="1253" max="1253" width="4.88671875" style="6" customWidth="1"/>
    <col min="1254" max="1254" width="42.5546875" style="6" customWidth="1"/>
    <col min="1255" max="1255" width="13.6640625" style="6" customWidth="1"/>
    <col min="1256" max="1508" width="9.109375" style="6"/>
    <col min="1509" max="1509" width="4.88671875" style="6" customWidth="1"/>
    <col min="1510" max="1510" width="42.5546875" style="6" customWidth="1"/>
    <col min="1511" max="1511" width="13.6640625" style="6" customWidth="1"/>
    <col min="1512" max="1764" width="9.109375" style="6"/>
    <col min="1765" max="1765" width="4.88671875" style="6" customWidth="1"/>
    <col min="1766" max="1766" width="42.5546875" style="6" customWidth="1"/>
    <col min="1767" max="1767" width="13.6640625" style="6" customWidth="1"/>
    <col min="1768" max="2020" width="9.109375" style="6"/>
    <col min="2021" max="2021" width="4.88671875" style="6" customWidth="1"/>
    <col min="2022" max="2022" width="42.5546875" style="6" customWidth="1"/>
    <col min="2023" max="2023" width="13.6640625" style="6" customWidth="1"/>
    <col min="2024" max="2276" width="9.109375" style="6"/>
    <col min="2277" max="2277" width="4.88671875" style="6" customWidth="1"/>
    <col min="2278" max="2278" width="42.5546875" style="6" customWidth="1"/>
    <col min="2279" max="2279" width="13.6640625" style="6" customWidth="1"/>
    <col min="2280" max="2532" width="9.109375" style="6"/>
    <col min="2533" max="2533" width="4.88671875" style="6" customWidth="1"/>
    <col min="2534" max="2534" width="42.5546875" style="6" customWidth="1"/>
    <col min="2535" max="2535" width="13.6640625" style="6" customWidth="1"/>
    <col min="2536" max="2788" width="9.109375" style="6"/>
    <col min="2789" max="2789" width="4.88671875" style="6" customWidth="1"/>
    <col min="2790" max="2790" width="42.5546875" style="6" customWidth="1"/>
    <col min="2791" max="2791" width="13.6640625" style="6" customWidth="1"/>
    <col min="2792" max="3044" width="9.109375" style="6"/>
    <col min="3045" max="3045" width="4.88671875" style="6" customWidth="1"/>
    <col min="3046" max="3046" width="42.5546875" style="6" customWidth="1"/>
    <col min="3047" max="3047" width="13.6640625" style="6" customWidth="1"/>
    <col min="3048" max="3300" width="9.109375" style="6"/>
    <col min="3301" max="3301" width="4.88671875" style="6" customWidth="1"/>
    <col min="3302" max="3302" width="42.5546875" style="6" customWidth="1"/>
    <col min="3303" max="3303" width="13.6640625" style="6" customWidth="1"/>
    <col min="3304" max="3556" width="9.109375" style="6"/>
    <col min="3557" max="3557" width="4.88671875" style="6" customWidth="1"/>
    <col min="3558" max="3558" width="42.5546875" style="6" customWidth="1"/>
    <col min="3559" max="3559" width="13.6640625" style="6" customWidth="1"/>
    <col min="3560" max="3812" width="9.109375" style="6"/>
    <col min="3813" max="3813" width="4.88671875" style="6" customWidth="1"/>
    <col min="3814" max="3814" width="42.5546875" style="6" customWidth="1"/>
    <col min="3815" max="3815" width="13.6640625" style="6" customWidth="1"/>
    <col min="3816" max="4068" width="9.109375" style="6"/>
    <col min="4069" max="4069" width="4.88671875" style="6" customWidth="1"/>
    <col min="4070" max="4070" width="42.5546875" style="6" customWidth="1"/>
    <col min="4071" max="4071" width="13.6640625" style="6" customWidth="1"/>
    <col min="4072" max="4324" width="9.109375" style="6"/>
    <col min="4325" max="4325" width="4.88671875" style="6" customWidth="1"/>
    <col min="4326" max="4326" width="42.5546875" style="6" customWidth="1"/>
    <col min="4327" max="4327" width="13.6640625" style="6" customWidth="1"/>
    <col min="4328" max="4580" width="9.109375" style="6"/>
    <col min="4581" max="4581" width="4.88671875" style="6" customWidth="1"/>
    <col min="4582" max="4582" width="42.5546875" style="6" customWidth="1"/>
    <col min="4583" max="4583" width="13.6640625" style="6" customWidth="1"/>
    <col min="4584" max="4836" width="9.109375" style="6"/>
    <col min="4837" max="4837" width="4.88671875" style="6" customWidth="1"/>
    <col min="4838" max="4838" width="42.5546875" style="6" customWidth="1"/>
    <col min="4839" max="4839" width="13.6640625" style="6" customWidth="1"/>
    <col min="4840" max="5092" width="9.109375" style="6"/>
    <col min="5093" max="5093" width="4.88671875" style="6" customWidth="1"/>
    <col min="5094" max="5094" width="42.5546875" style="6" customWidth="1"/>
    <col min="5095" max="5095" width="13.6640625" style="6" customWidth="1"/>
    <col min="5096" max="5348" width="9.109375" style="6"/>
    <col min="5349" max="5349" width="4.88671875" style="6" customWidth="1"/>
    <col min="5350" max="5350" width="42.5546875" style="6" customWidth="1"/>
    <col min="5351" max="5351" width="13.6640625" style="6" customWidth="1"/>
    <col min="5352" max="5604" width="9.109375" style="6"/>
    <col min="5605" max="5605" width="4.88671875" style="6" customWidth="1"/>
    <col min="5606" max="5606" width="42.5546875" style="6" customWidth="1"/>
    <col min="5607" max="5607" width="13.6640625" style="6" customWidth="1"/>
    <col min="5608" max="5860" width="9.109375" style="6"/>
    <col min="5861" max="5861" width="4.88671875" style="6" customWidth="1"/>
    <col min="5862" max="5862" width="42.5546875" style="6" customWidth="1"/>
    <col min="5863" max="5863" width="13.6640625" style="6" customWidth="1"/>
    <col min="5864" max="6116" width="9.109375" style="6"/>
    <col min="6117" max="6117" width="4.88671875" style="6" customWidth="1"/>
    <col min="6118" max="6118" width="42.5546875" style="6" customWidth="1"/>
    <col min="6119" max="6119" width="13.6640625" style="6" customWidth="1"/>
    <col min="6120" max="6372" width="9.109375" style="6"/>
    <col min="6373" max="6373" width="4.88671875" style="6" customWidth="1"/>
    <col min="6374" max="6374" width="42.5546875" style="6" customWidth="1"/>
    <col min="6375" max="6375" width="13.6640625" style="6" customWidth="1"/>
    <col min="6376" max="6628" width="9.109375" style="6"/>
    <col min="6629" max="6629" width="4.88671875" style="6" customWidth="1"/>
    <col min="6630" max="6630" width="42.5546875" style="6" customWidth="1"/>
    <col min="6631" max="6631" width="13.6640625" style="6" customWidth="1"/>
    <col min="6632" max="6884" width="9.109375" style="6"/>
    <col min="6885" max="6885" width="4.88671875" style="6" customWidth="1"/>
    <col min="6886" max="6886" width="42.5546875" style="6" customWidth="1"/>
    <col min="6887" max="6887" width="13.6640625" style="6" customWidth="1"/>
    <col min="6888" max="7140" width="9.109375" style="6"/>
    <col min="7141" max="7141" width="4.88671875" style="6" customWidth="1"/>
    <col min="7142" max="7142" width="42.5546875" style="6" customWidth="1"/>
    <col min="7143" max="7143" width="13.6640625" style="6" customWidth="1"/>
    <col min="7144" max="7396" width="9.109375" style="6"/>
    <col min="7397" max="7397" width="4.88671875" style="6" customWidth="1"/>
    <col min="7398" max="7398" width="42.5546875" style="6" customWidth="1"/>
    <col min="7399" max="7399" width="13.6640625" style="6" customWidth="1"/>
    <col min="7400" max="7652" width="9.109375" style="6"/>
    <col min="7653" max="7653" width="4.88671875" style="6" customWidth="1"/>
    <col min="7654" max="7654" width="42.5546875" style="6" customWidth="1"/>
    <col min="7655" max="7655" width="13.6640625" style="6" customWidth="1"/>
    <col min="7656" max="7908" width="9.109375" style="6"/>
    <col min="7909" max="7909" width="4.88671875" style="6" customWidth="1"/>
    <col min="7910" max="7910" width="42.5546875" style="6" customWidth="1"/>
    <col min="7911" max="7911" width="13.6640625" style="6" customWidth="1"/>
    <col min="7912" max="8164" width="9.109375" style="6"/>
    <col min="8165" max="8165" width="4.88671875" style="6" customWidth="1"/>
    <col min="8166" max="8166" width="42.5546875" style="6" customWidth="1"/>
    <col min="8167" max="8167" width="13.6640625" style="6" customWidth="1"/>
    <col min="8168" max="8420" width="9.109375" style="6"/>
    <col min="8421" max="8421" width="4.88671875" style="6" customWidth="1"/>
    <col min="8422" max="8422" width="42.5546875" style="6" customWidth="1"/>
    <col min="8423" max="8423" width="13.6640625" style="6" customWidth="1"/>
    <col min="8424" max="8676" width="9.109375" style="6"/>
    <col min="8677" max="8677" width="4.88671875" style="6" customWidth="1"/>
    <col min="8678" max="8678" width="42.5546875" style="6" customWidth="1"/>
    <col min="8679" max="8679" width="13.6640625" style="6" customWidth="1"/>
    <col min="8680" max="8932" width="9.109375" style="6"/>
    <col min="8933" max="8933" width="4.88671875" style="6" customWidth="1"/>
    <col min="8934" max="8934" width="42.5546875" style="6" customWidth="1"/>
    <col min="8935" max="8935" width="13.6640625" style="6" customWidth="1"/>
    <col min="8936" max="9188" width="9.109375" style="6"/>
    <col min="9189" max="9189" width="4.88671875" style="6" customWidth="1"/>
    <col min="9190" max="9190" width="42.5546875" style="6" customWidth="1"/>
    <col min="9191" max="9191" width="13.6640625" style="6" customWidth="1"/>
    <col min="9192" max="9444" width="9.109375" style="6"/>
    <col min="9445" max="9445" width="4.88671875" style="6" customWidth="1"/>
    <col min="9446" max="9446" width="42.5546875" style="6" customWidth="1"/>
    <col min="9447" max="9447" width="13.6640625" style="6" customWidth="1"/>
    <col min="9448" max="9700" width="9.109375" style="6"/>
    <col min="9701" max="9701" width="4.88671875" style="6" customWidth="1"/>
    <col min="9702" max="9702" width="42.5546875" style="6" customWidth="1"/>
    <col min="9703" max="9703" width="13.6640625" style="6" customWidth="1"/>
    <col min="9704" max="9956" width="9.109375" style="6"/>
    <col min="9957" max="9957" width="4.88671875" style="6" customWidth="1"/>
    <col min="9958" max="9958" width="42.5546875" style="6" customWidth="1"/>
    <col min="9959" max="9959" width="13.6640625" style="6" customWidth="1"/>
    <col min="9960" max="10212" width="9.109375" style="6"/>
    <col min="10213" max="10213" width="4.88671875" style="6" customWidth="1"/>
    <col min="10214" max="10214" width="42.5546875" style="6" customWidth="1"/>
    <col min="10215" max="10215" width="13.6640625" style="6" customWidth="1"/>
    <col min="10216" max="10468" width="9.109375" style="6"/>
    <col min="10469" max="10469" width="4.88671875" style="6" customWidth="1"/>
    <col min="10470" max="10470" width="42.5546875" style="6" customWidth="1"/>
    <col min="10471" max="10471" width="13.6640625" style="6" customWidth="1"/>
    <col min="10472" max="10724" width="9.109375" style="6"/>
    <col min="10725" max="10725" width="4.88671875" style="6" customWidth="1"/>
    <col min="10726" max="10726" width="42.5546875" style="6" customWidth="1"/>
    <col min="10727" max="10727" width="13.6640625" style="6" customWidth="1"/>
    <col min="10728" max="10980" width="9.109375" style="6"/>
    <col min="10981" max="10981" width="4.88671875" style="6" customWidth="1"/>
    <col min="10982" max="10982" width="42.5546875" style="6" customWidth="1"/>
    <col min="10983" max="10983" width="13.6640625" style="6" customWidth="1"/>
    <col min="10984" max="11236" width="9.109375" style="6"/>
    <col min="11237" max="11237" width="4.88671875" style="6" customWidth="1"/>
    <col min="11238" max="11238" width="42.5546875" style="6" customWidth="1"/>
    <col min="11239" max="11239" width="13.6640625" style="6" customWidth="1"/>
    <col min="11240" max="11492" width="9.109375" style="6"/>
    <col min="11493" max="11493" width="4.88671875" style="6" customWidth="1"/>
    <col min="11494" max="11494" width="42.5546875" style="6" customWidth="1"/>
    <col min="11495" max="11495" width="13.6640625" style="6" customWidth="1"/>
    <col min="11496" max="11748" width="9.109375" style="6"/>
    <col min="11749" max="11749" width="4.88671875" style="6" customWidth="1"/>
    <col min="11750" max="11750" width="42.5546875" style="6" customWidth="1"/>
    <col min="11751" max="11751" width="13.6640625" style="6" customWidth="1"/>
    <col min="11752" max="12004" width="9.109375" style="6"/>
    <col min="12005" max="12005" width="4.88671875" style="6" customWidth="1"/>
    <col min="12006" max="12006" width="42.5546875" style="6" customWidth="1"/>
    <col min="12007" max="12007" width="13.6640625" style="6" customWidth="1"/>
    <col min="12008" max="12260" width="9.109375" style="6"/>
    <col min="12261" max="12261" width="4.88671875" style="6" customWidth="1"/>
    <col min="12262" max="12262" width="42.5546875" style="6" customWidth="1"/>
    <col min="12263" max="12263" width="13.6640625" style="6" customWidth="1"/>
    <col min="12264" max="12516" width="9.109375" style="6"/>
    <col min="12517" max="12517" width="4.88671875" style="6" customWidth="1"/>
    <col min="12518" max="12518" width="42.5546875" style="6" customWidth="1"/>
    <col min="12519" max="12519" width="13.6640625" style="6" customWidth="1"/>
    <col min="12520" max="12772" width="9.109375" style="6"/>
    <col min="12773" max="12773" width="4.88671875" style="6" customWidth="1"/>
    <col min="12774" max="12774" width="42.5546875" style="6" customWidth="1"/>
    <col min="12775" max="12775" width="13.6640625" style="6" customWidth="1"/>
    <col min="12776" max="13028" width="9.109375" style="6"/>
    <col min="13029" max="13029" width="4.88671875" style="6" customWidth="1"/>
    <col min="13030" max="13030" width="42.5546875" style="6" customWidth="1"/>
    <col min="13031" max="13031" width="13.6640625" style="6" customWidth="1"/>
    <col min="13032" max="13284" width="9.109375" style="6"/>
    <col min="13285" max="13285" width="4.88671875" style="6" customWidth="1"/>
    <col min="13286" max="13286" width="42.5546875" style="6" customWidth="1"/>
    <col min="13287" max="13287" width="13.6640625" style="6" customWidth="1"/>
    <col min="13288" max="13540" width="9.109375" style="6"/>
    <col min="13541" max="13541" width="4.88671875" style="6" customWidth="1"/>
    <col min="13542" max="13542" width="42.5546875" style="6" customWidth="1"/>
    <col min="13543" max="13543" width="13.6640625" style="6" customWidth="1"/>
    <col min="13544" max="13796" width="9.109375" style="6"/>
    <col min="13797" max="13797" width="4.88671875" style="6" customWidth="1"/>
    <col min="13798" max="13798" width="42.5546875" style="6" customWidth="1"/>
    <col min="13799" max="13799" width="13.6640625" style="6" customWidth="1"/>
    <col min="13800" max="14052" width="9.109375" style="6"/>
    <col min="14053" max="14053" width="4.88671875" style="6" customWidth="1"/>
    <col min="14054" max="14054" width="42.5546875" style="6" customWidth="1"/>
    <col min="14055" max="14055" width="13.6640625" style="6" customWidth="1"/>
    <col min="14056" max="14308" width="9.109375" style="6"/>
    <col min="14309" max="14309" width="4.88671875" style="6" customWidth="1"/>
    <col min="14310" max="14310" width="42.5546875" style="6" customWidth="1"/>
    <col min="14311" max="14311" width="13.6640625" style="6" customWidth="1"/>
    <col min="14312" max="14564" width="9.109375" style="6"/>
    <col min="14565" max="14565" width="4.88671875" style="6" customWidth="1"/>
    <col min="14566" max="14566" width="42.5546875" style="6" customWidth="1"/>
    <col min="14567" max="14567" width="13.6640625" style="6" customWidth="1"/>
    <col min="14568" max="14820" width="9.109375" style="6"/>
    <col min="14821" max="14821" width="4.88671875" style="6" customWidth="1"/>
    <col min="14822" max="14822" width="42.5546875" style="6" customWidth="1"/>
    <col min="14823" max="14823" width="13.6640625" style="6" customWidth="1"/>
    <col min="14824" max="15076" width="9.109375" style="6"/>
    <col min="15077" max="15077" width="4.88671875" style="6" customWidth="1"/>
    <col min="15078" max="15078" width="42.5546875" style="6" customWidth="1"/>
    <col min="15079" max="15079" width="13.6640625" style="6" customWidth="1"/>
    <col min="15080" max="15332" width="9.109375" style="6"/>
    <col min="15333" max="15333" width="4.88671875" style="6" customWidth="1"/>
    <col min="15334" max="15334" width="42.5546875" style="6" customWidth="1"/>
    <col min="15335" max="15335" width="13.6640625" style="6" customWidth="1"/>
    <col min="15336" max="15588" width="9.109375" style="6"/>
    <col min="15589" max="15589" width="4.88671875" style="6" customWidth="1"/>
    <col min="15590" max="15590" width="42.5546875" style="6" customWidth="1"/>
    <col min="15591" max="15591" width="13.6640625" style="6" customWidth="1"/>
    <col min="15592" max="15844" width="9.109375" style="6"/>
    <col min="15845" max="15845" width="4.88671875" style="6" customWidth="1"/>
    <col min="15846" max="15846" width="42.5546875" style="6" customWidth="1"/>
    <col min="15847" max="15847" width="13.6640625" style="6" customWidth="1"/>
    <col min="15848" max="16100" width="9.109375" style="6"/>
    <col min="16101" max="16101" width="4.88671875" style="6" customWidth="1"/>
    <col min="16102" max="16102" width="42.5546875" style="6" customWidth="1"/>
    <col min="16103" max="16103" width="13.6640625" style="6" customWidth="1"/>
    <col min="16104" max="16369" width="9.109375" style="6"/>
    <col min="16370" max="16384" width="9.109375" style="6" customWidth="1"/>
  </cols>
  <sheetData>
    <row r="1" spans="1:16" ht="24" customHeight="1" x14ac:dyDescent="0.25">
      <c r="A1" s="274" t="s">
        <v>105</v>
      </c>
      <c r="B1" s="274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2"/>
      <c r="O1" s="12"/>
    </row>
    <row r="2" spans="1:16" ht="24" customHeight="1" x14ac:dyDescent="0.25">
      <c r="A2" s="275" t="s">
        <v>302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12"/>
      <c r="O2" s="12"/>
    </row>
    <row r="3" spans="1:16" ht="24" customHeight="1" x14ac:dyDescent="0.25">
      <c r="A3" s="10"/>
      <c r="B3" s="12"/>
      <c r="C3" s="10"/>
      <c r="D3" s="10"/>
      <c r="E3" s="10"/>
      <c r="F3" s="10"/>
      <c r="G3" s="10"/>
      <c r="H3" s="10"/>
      <c r="I3" s="10"/>
      <c r="J3" s="10"/>
      <c r="K3" s="276" t="s">
        <v>1</v>
      </c>
      <c r="L3" s="276"/>
      <c r="M3" s="10"/>
      <c r="N3" s="12"/>
      <c r="O3" s="12"/>
    </row>
    <row r="4" spans="1:16" x14ac:dyDescent="0.25">
      <c r="A4" s="280" t="s">
        <v>2</v>
      </c>
      <c r="B4" s="280" t="s">
        <v>3</v>
      </c>
      <c r="C4" s="280" t="s">
        <v>4</v>
      </c>
      <c r="D4" s="280" t="s">
        <v>232</v>
      </c>
      <c r="E4" s="277" t="s">
        <v>288</v>
      </c>
      <c r="F4" s="278"/>
      <c r="G4" s="278"/>
      <c r="H4" s="278"/>
      <c r="I4" s="278"/>
      <c r="J4" s="278"/>
      <c r="K4" s="278"/>
      <c r="L4" s="278"/>
      <c r="M4" s="278"/>
      <c r="N4" s="278"/>
      <c r="O4" s="279"/>
    </row>
    <row r="5" spans="1:16" ht="31.2" x14ac:dyDescent="0.25">
      <c r="A5" s="281"/>
      <c r="B5" s="281"/>
      <c r="C5" s="281"/>
      <c r="D5" s="281"/>
      <c r="E5" s="103" t="s">
        <v>158</v>
      </c>
      <c r="F5" s="103" t="s">
        <v>272</v>
      </c>
      <c r="G5" s="103" t="s">
        <v>156</v>
      </c>
      <c r="H5" s="103" t="s">
        <v>159</v>
      </c>
      <c r="I5" s="103" t="s">
        <v>160</v>
      </c>
      <c r="J5" s="103" t="s">
        <v>162</v>
      </c>
      <c r="K5" s="103" t="s">
        <v>157</v>
      </c>
      <c r="L5" s="103" t="s">
        <v>163</v>
      </c>
      <c r="M5" s="103" t="s">
        <v>165</v>
      </c>
      <c r="N5" s="103" t="s">
        <v>164</v>
      </c>
      <c r="O5" s="104" t="s">
        <v>222</v>
      </c>
    </row>
    <row r="6" spans="1:16" x14ac:dyDescent="0.25">
      <c r="A6" s="101">
        <v>1</v>
      </c>
      <c r="B6" s="101">
        <v>2</v>
      </c>
      <c r="C6" s="101">
        <v>3</v>
      </c>
      <c r="D6" s="101" t="s">
        <v>289</v>
      </c>
      <c r="E6" s="101">
        <v>5</v>
      </c>
      <c r="F6" s="101">
        <v>6</v>
      </c>
      <c r="G6" s="101">
        <v>7</v>
      </c>
      <c r="H6" s="101">
        <v>8</v>
      </c>
      <c r="I6" s="101">
        <v>9</v>
      </c>
      <c r="J6" s="101">
        <v>10</v>
      </c>
      <c r="K6" s="101">
        <v>11</v>
      </c>
      <c r="L6" s="101">
        <v>12</v>
      </c>
      <c r="M6" s="101">
        <v>13</v>
      </c>
      <c r="N6" s="101">
        <v>14</v>
      </c>
      <c r="O6" s="101">
        <v>15</v>
      </c>
      <c r="P6" s="4"/>
    </row>
    <row r="7" spans="1:16" s="5" customFormat="1" ht="16.95" customHeight="1" x14ac:dyDescent="0.25">
      <c r="A7" s="103">
        <v>1</v>
      </c>
      <c r="B7" s="104" t="s">
        <v>103</v>
      </c>
      <c r="C7" s="103" t="s">
        <v>102</v>
      </c>
      <c r="D7" s="95">
        <v>455.08000000000004</v>
      </c>
      <c r="E7" s="95">
        <v>1</v>
      </c>
      <c r="F7" s="95">
        <v>147.71</v>
      </c>
      <c r="G7" s="95">
        <v>23.560000000000002</v>
      </c>
      <c r="H7" s="95">
        <v>23.77</v>
      </c>
      <c r="I7" s="95">
        <v>7.6</v>
      </c>
      <c r="J7" s="95">
        <v>12.2</v>
      </c>
      <c r="K7" s="95">
        <v>83.010000000000019</v>
      </c>
      <c r="L7" s="95">
        <v>8.43</v>
      </c>
      <c r="M7" s="95">
        <v>52.599999999999994</v>
      </c>
      <c r="N7" s="96">
        <v>45.26</v>
      </c>
      <c r="O7" s="96">
        <v>49.94</v>
      </c>
    </row>
    <row r="8" spans="1:16" ht="16.95" customHeight="1" x14ac:dyDescent="0.25">
      <c r="A8" s="101" t="s">
        <v>7</v>
      </c>
      <c r="B8" s="102" t="s">
        <v>8</v>
      </c>
      <c r="C8" s="101" t="s">
        <v>290</v>
      </c>
      <c r="D8" s="98">
        <v>18.660000000000004</v>
      </c>
      <c r="E8" s="98">
        <v>0</v>
      </c>
      <c r="F8" s="98">
        <v>0</v>
      </c>
      <c r="G8" s="98">
        <v>0</v>
      </c>
      <c r="H8" s="98">
        <v>0</v>
      </c>
      <c r="I8" s="98">
        <v>2.35</v>
      </c>
      <c r="J8" s="98">
        <v>0</v>
      </c>
      <c r="K8" s="98">
        <v>0.01</v>
      </c>
      <c r="L8" s="98">
        <v>0</v>
      </c>
      <c r="M8" s="98">
        <v>3.6</v>
      </c>
      <c r="N8" s="99">
        <v>7.7</v>
      </c>
      <c r="O8" s="99">
        <v>5</v>
      </c>
    </row>
    <row r="9" spans="1:16" ht="16.95" customHeight="1" x14ac:dyDescent="0.25">
      <c r="A9" s="101"/>
      <c r="B9" s="102" t="s">
        <v>10</v>
      </c>
      <c r="C9" s="101" t="s">
        <v>101</v>
      </c>
      <c r="D9" s="98">
        <v>18.660000000000004</v>
      </c>
      <c r="E9" s="98">
        <v>0</v>
      </c>
      <c r="F9" s="98">
        <v>0</v>
      </c>
      <c r="G9" s="98">
        <v>0</v>
      </c>
      <c r="H9" s="98">
        <v>0</v>
      </c>
      <c r="I9" s="98">
        <v>2.35</v>
      </c>
      <c r="J9" s="98">
        <v>0</v>
      </c>
      <c r="K9" s="98">
        <v>0.01</v>
      </c>
      <c r="L9" s="98">
        <v>0</v>
      </c>
      <c r="M9" s="98">
        <v>3.6</v>
      </c>
      <c r="N9" s="99">
        <v>7.7</v>
      </c>
      <c r="O9" s="99">
        <v>5</v>
      </c>
    </row>
    <row r="10" spans="1:16" ht="16.95" customHeight="1" x14ac:dyDescent="0.25">
      <c r="A10" s="101" t="s">
        <v>12</v>
      </c>
      <c r="B10" s="102" t="s">
        <v>13</v>
      </c>
      <c r="C10" s="101" t="s">
        <v>100</v>
      </c>
      <c r="D10" s="98">
        <v>64.39</v>
      </c>
      <c r="E10" s="98">
        <v>0</v>
      </c>
      <c r="F10" s="98">
        <v>35.930000000000007</v>
      </c>
      <c r="G10" s="98">
        <v>0</v>
      </c>
      <c r="H10" s="98">
        <v>0</v>
      </c>
      <c r="I10" s="98">
        <v>0</v>
      </c>
      <c r="J10" s="98">
        <v>4</v>
      </c>
      <c r="K10" s="98">
        <v>0.75</v>
      </c>
      <c r="L10" s="98">
        <v>0</v>
      </c>
      <c r="M10" s="98">
        <v>2.6</v>
      </c>
      <c r="N10" s="99">
        <v>21.11</v>
      </c>
      <c r="O10" s="99">
        <v>0</v>
      </c>
    </row>
    <row r="11" spans="1:16" ht="16.95" customHeight="1" x14ac:dyDescent="0.25">
      <c r="A11" s="101" t="s">
        <v>15</v>
      </c>
      <c r="B11" s="102" t="s">
        <v>16</v>
      </c>
      <c r="C11" s="101" t="s">
        <v>99</v>
      </c>
      <c r="D11" s="98">
        <v>296.65000000000003</v>
      </c>
      <c r="E11" s="98">
        <v>1</v>
      </c>
      <c r="F11" s="98">
        <v>37.21</v>
      </c>
      <c r="G11" s="98">
        <v>23.560000000000002</v>
      </c>
      <c r="H11" s="98">
        <v>23.77</v>
      </c>
      <c r="I11" s="98">
        <v>5.25</v>
      </c>
      <c r="J11" s="98">
        <v>8.1999999999999993</v>
      </c>
      <c r="K11" s="98">
        <v>82.250000000000014</v>
      </c>
      <c r="L11" s="98">
        <v>8.43</v>
      </c>
      <c r="M11" s="98">
        <v>45.889999999999993</v>
      </c>
      <c r="N11" s="99">
        <v>16.45</v>
      </c>
      <c r="O11" s="99">
        <v>44.64</v>
      </c>
    </row>
    <row r="12" spans="1:16" ht="16.95" customHeight="1" x14ac:dyDescent="0.25">
      <c r="A12" s="101" t="s">
        <v>18</v>
      </c>
      <c r="B12" s="102" t="s">
        <v>109</v>
      </c>
      <c r="C12" s="101" t="s">
        <v>129</v>
      </c>
      <c r="D12" s="98">
        <v>0</v>
      </c>
      <c r="E12" s="98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8">
        <v>0</v>
      </c>
      <c r="N12" s="99">
        <v>0</v>
      </c>
      <c r="O12" s="99">
        <v>0</v>
      </c>
    </row>
    <row r="13" spans="1:16" ht="16.95" customHeight="1" x14ac:dyDescent="0.25">
      <c r="A13" s="101" t="s">
        <v>19</v>
      </c>
      <c r="B13" s="102" t="s">
        <v>111</v>
      </c>
      <c r="C13" s="101" t="s">
        <v>130</v>
      </c>
      <c r="D13" s="98">
        <v>0</v>
      </c>
      <c r="E13" s="98">
        <v>0</v>
      </c>
      <c r="F13" s="98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8">
        <v>0</v>
      </c>
      <c r="N13" s="99">
        <v>0</v>
      </c>
      <c r="O13" s="99">
        <v>0</v>
      </c>
    </row>
    <row r="14" spans="1:16" ht="16.95" customHeight="1" x14ac:dyDescent="0.25">
      <c r="A14" s="101" t="s">
        <v>113</v>
      </c>
      <c r="B14" s="102" t="s">
        <v>114</v>
      </c>
      <c r="C14" s="101" t="s">
        <v>131</v>
      </c>
      <c r="D14" s="98">
        <v>75.08</v>
      </c>
      <c r="E14" s="98">
        <v>0</v>
      </c>
      <c r="F14" s="98">
        <v>74.569999999999993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8">
        <v>0.51</v>
      </c>
      <c r="N14" s="99">
        <v>0</v>
      </c>
      <c r="O14" s="99">
        <v>0</v>
      </c>
    </row>
    <row r="15" spans="1:16" ht="16.95" customHeight="1" x14ac:dyDescent="0.25">
      <c r="A15" s="101"/>
      <c r="B15" s="102" t="s">
        <v>291</v>
      </c>
      <c r="C15" s="101" t="s">
        <v>292</v>
      </c>
      <c r="D15" s="98">
        <v>0</v>
      </c>
      <c r="E15" s="98">
        <v>0</v>
      </c>
      <c r="F15" s="98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8">
        <v>0</v>
      </c>
      <c r="N15" s="99">
        <v>0</v>
      </c>
      <c r="O15" s="99">
        <v>0</v>
      </c>
    </row>
    <row r="16" spans="1:16" ht="16.95" customHeight="1" x14ac:dyDescent="0.25">
      <c r="A16" s="101" t="s">
        <v>201</v>
      </c>
      <c r="B16" s="102" t="s">
        <v>20</v>
      </c>
      <c r="C16" s="101" t="s">
        <v>98</v>
      </c>
      <c r="D16" s="98">
        <v>0.3</v>
      </c>
      <c r="E16" s="98">
        <v>0</v>
      </c>
      <c r="F16" s="98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8">
        <v>0</v>
      </c>
      <c r="N16" s="99">
        <v>0</v>
      </c>
      <c r="O16" s="99">
        <v>0.3</v>
      </c>
    </row>
    <row r="17" spans="1:15" ht="16.95" customHeight="1" x14ac:dyDescent="0.25">
      <c r="A17" s="101" t="s">
        <v>202</v>
      </c>
      <c r="B17" s="102" t="s">
        <v>116</v>
      </c>
      <c r="C17" s="101" t="s">
        <v>132</v>
      </c>
      <c r="D17" s="98">
        <v>0</v>
      </c>
      <c r="E17" s="98">
        <v>0</v>
      </c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8">
        <v>0</v>
      </c>
      <c r="N17" s="99">
        <v>0</v>
      </c>
      <c r="O17" s="99">
        <v>0</v>
      </c>
    </row>
    <row r="18" spans="1:15" ht="16.95" customHeight="1" x14ac:dyDescent="0.25">
      <c r="A18" s="101" t="s">
        <v>203</v>
      </c>
      <c r="B18" s="102" t="s">
        <v>22</v>
      </c>
      <c r="C18" s="101" t="s">
        <v>97</v>
      </c>
      <c r="D18" s="98">
        <v>0</v>
      </c>
      <c r="E18" s="98">
        <v>0</v>
      </c>
      <c r="F18" s="98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8">
        <v>0</v>
      </c>
      <c r="N18" s="99">
        <v>0</v>
      </c>
      <c r="O18" s="99">
        <v>0</v>
      </c>
    </row>
    <row r="19" spans="1:15" s="5" customFormat="1" ht="31.2" x14ac:dyDescent="0.25">
      <c r="A19" s="103">
        <v>2</v>
      </c>
      <c r="B19" s="104" t="s">
        <v>133</v>
      </c>
      <c r="C19" s="103"/>
      <c r="D19" s="95">
        <v>0</v>
      </c>
      <c r="E19" s="95">
        <v>0</v>
      </c>
      <c r="F19" s="95">
        <v>0</v>
      </c>
      <c r="G19" s="95">
        <v>0</v>
      </c>
      <c r="H19" s="95">
        <v>0</v>
      </c>
      <c r="I19" s="95">
        <v>0</v>
      </c>
      <c r="J19" s="95">
        <v>0</v>
      </c>
      <c r="K19" s="95">
        <v>0</v>
      </c>
      <c r="L19" s="95">
        <v>0</v>
      </c>
      <c r="M19" s="95">
        <v>0</v>
      </c>
      <c r="N19" s="96">
        <v>0</v>
      </c>
      <c r="O19" s="96">
        <v>0</v>
      </c>
    </row>
    <row r="20" spans="1:15" x14ac:dyDescent="0.25">
      <c r="A20" s="101"/>
      <c r="B20" s="102" t="s">
        <v>198</v>
      </c>
      <c r="C20" s="101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9"/>
      <c r="O20" s="99"/>
    </row>
    <row r="21" spans="1:15" ht="16.95" customHeight="1" x14ac:dyDescent="0.25">
      <c r="A21" s="101" t="s">
        <v>26</v>
      </c>
      <c r="B21" s="102" t="s">
        <v>134</v>
      </c>
      <c r="C21" s="101" t="s">
        <v>135</v>
      </c>
      <c r="D21" s="98">
        <v>0</v>
      </c>
      <c r="E21" s="98">
        <v>0</v>
      </c>
      <c r="F21" s="98">
        <v>0</v>
      </c>
      <c r="G21" s="98">
        <v>0</v>
      </c>
      <c r="H21" s="98">
        <v>0</v>
      </c>
      <c r="I21" s="98">
        <v>0</v>
      </c>
      <c r="J21" s="98">
        <v>0</v>
      </c>
      <c r="K21" s="98">
        <v>0</v>
      </c>
      <c r="L21" s="98">
        <v>0</v>
      </c>
      <c r="M21" s="98">
        <v>0</v>
      </c>
      <c r="N21" s="99">
        <v>0</v>
      </c>
      <c r="O21" s="99">
        <v>0</v>
      </c>
    </row>
    <row r="22" spans="1:15" ht="16.95" customHeight="1" x14ac:dyDescent="0.25">
      <c r="A22" s="101" t="s">
        <v>29</v>
      </c>
      <c r="B22" s="102" t="s">
        <v>136</v>
      </c>
      <c r="C22" s="101" t="s">
        <v>137</v>
      </c>
      <c r="D22" s="98">
        <v>0</v>
      </c>
      <c r="E22" s="98">
        <v>0</v>
      </c>
      <c r="F22" s="98">
        <v>0</v>
      </c>
      <c r="G22" s="98">
        <v>0</v>
      </c>
      <c r="H22" s="98">
        <v>0</v>
      </c>
      <c r="I22" s="98">
        <v>0</v>
      </c>
      <c r="J22" s="98">
        <v>0</v>
      </c>
      <c r="K22" s="98">
        <v>0</v>
      </c>
      <c r="L22" s="98">
        <v>0</v>
      </c>
      <c r="M22" s="98">
        <v>0</v>
      </c>
      <c r="N22" s="99">
        <v>0</v>
      </c>
      <c r="O22" s="99">
        <v>0</v>
      </c>
    </row>
    <row r="23" spans="1:15" ht="16.95" customHeight="1" x14ac:dyDescent="0.25">
      <c r="A23" s="101" t="s">
        <v>32</v>
      </c>
      <c r="B23" s="102" t="s">
        <v>138</v>
      </c>
      <c r="C23" s="101" t="s">
        <v>139</v>
      </c>
      <c r="D23" s="98">
        <v>0</v>
      </c>
      <c r="E23" s="98">
        <v>0</v>
      </c>
      <c r="F23" s="98">
        <v>0</v>
      </c>
      <c r="G23" s="98">
        <v>0</v>
      </c>
      <c r="H23" s="98">
        <v>0</v>
      </c>
      <c r="I23" s="98">
        <v>0</v>
      </c>
      <c r="J23" s="98">
        <v>0</v>
      </c>
      <c r="K23" s="98">
        <v>0</v>
      </c>
      <c r="L23" s="98">
        <v>0</v>
      </c>
      <c r="M23" s="98">
        <v>0</v>
      </c>
      <c r="N23" s="99">
        <v>0</v>
      </c>
      <c r="O23" s="99">
        <v>0</v>
      </c>
    </row>
    <row r="24" spans="1:15" ht="16.95" customHeight="1" x14ac:dyDescent="0.25">
      <c r="A24" s="101" t="s">
        <v>204</v>
      </c>
      <c r="B24" s="102" t="s">
        <v>140</v>
      </c>
      <c r="C24" s="101" t="s">
        <v>141</v>
      </c>
      <c r="D24" s="98">
        <v>0</v>
      </c>
      <c r="E24" s="98">
        <v>0</v>
      </c>
      <c r="F24" s="98">
        <v>0</v>
      </c>
      <c r="G24" s="98">
        <v>0</v>
      </c>
      <c r="H24" s="98">
        <v>0</v>
      </c>
      <c r="I24" s="98">
        <v>0</v>
      </c>
      <c r="J24" s="98">
        <v>0</v>
      </c>
      <c r="K24" s="98">
        <v>0</v>
      </c>
      <c r="L24" s="98">
        <v>0</v>
      </c>
      <c r="M24" s="98">
        <v>0</v>
      </c>
      <c r="N24" s="99">
        <v>0</v>
      </c>
      <c r="O24" s="99">
        <v>0</v>
      </c>
    </row>
    <row r="25" spans="1:15" ht="31.2" x14ac:dyDescent="0.25">
      <c r="A25" s="101" t="s">
        <v>37</v>
      </c>
      <c r="B25" s="102" t="s">
        <v>142</v>
      </c>
      <c r="C25" s="101" t="s">
        <v>143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0</v>
      </c>
      <c r="M25" s="98">
        <v>0</v>
      </c>
      <c r="N25" s="99">
        <v>0</v>
      </c>
      <c r="O25" s="99">
        <v>0</v>
      </c>
    </row>
    <row r="26" spans="1:15" ht="31.2" x14ac:dyDescent="0.25">
      <c r="A26" s="101" t="s">
        <v>40</v>
      </c>
      <c r="B26" s="102" t="s">
        <v>144</v>
      </c>
      <c r="C26" s="101" t="s">
        <v>145</v>
      </c>
      <c r="D26" s="98">
        <v>0</v>
      </c>
      <c r="E26" s="98">
        <v>0</v>
      </c>
      <c r="F26" s="98">
        <v>0</v>
      </c>
      <c r="G26" s="98">
        <v>0</v>
      </c>
      <c r="H26" s="98">
        <v>0</v>
      </c>
      <c r="I26" s="98">
        <v>0</v>
      </c>
      <c r="J26" s="98">
        <v>0</v>
      </c>
      <c r="K26" s="98">
        <v>0</v>
      </c>
      <c r="L26" s="98">
        <v>0</v>
      </c>
      <c r="M26" s="98">
        <v>0</v>
      </c>
      <c r="N26" s="99">
        <v>0</v>
      </c>
      <c r="O26" s="99">
        <v>0</v>
      </c>
    </row>
    <row r="27" spans="1:15" ht="31.2" x14ac:dyDescent="0.25">
      <c r="A27" s="101" t="s">
        <v>43</v>
      </c>
      <c r="B27" s="102" t="s">
        <v>293</v>
      </c>
      <c r="C27" s="101" t="s">
        <v>146</v>
      </c>
      <c r="D27" s="98">
        <v>0</v>
      </c>
      <c r="E27" s="98">
        <v>0</v>
      </c>
      <c r="F27" s="98">
        <v>0</v>
      </c>
      <c r="G27" s="98">
        <v>0</v>
      </c>
      <c r="H27" s="98">
        <v>0</v>
      </c>
      <c r="I27" s="98">
        <v>0</v>
      </c>
      <c r="J27" s="98">
        <v>0</v>
      </c>
      <c r="K27" s="98">
        <v>0</v>
      </c>
      <c r="L27" s="98">
        <v>0</v>
      </c>
      <c r="M27" s="98">
        <v>0</v>
      </c>
      <c r="N27" s="99">
        <v>0</v>
      </c>
      <c r="O27" s="99">
        <v>0</v>
      </c>
    </row>
    <row r="28" spans="1:15" ht="31.2" x14ac:dyDescent="0.25">
      <c r="A28" s="101" t="s">
        <v>205</v>
      </c>
      <c r="B28" s="102" t="s">
        <v>294</v>
      </c>
      <c r="C28" s="101" t="s">
        <v>147</v>
      </c>
      <c r="D28" s="98">
        <v>0</v>
      </c>
      <c r="E28" s="98">
        <v>0</v>
      </c>
      <c r="F28" s="98">
        <v>0</v>
      </c>
      <c r="G28" s="98">
        <v>0</v>
      </c>
      <c r="H28" s="98">
        <v>0</v>
      </c>
      <c r="I28" s="98">
        <v>0</v>
      </c>
      <c r="J28" s="98">
        <v>0</v>
      </c>
      <c r="K28" s="98">
        <v>0</v>
      </c>
      <c r="L28" s="98">
        <v>0</v>
      </c>
      <c r="M28" s="98">
        <v>0</v>
      </c>
      <c r="N28" s="99">
        <v>0</v>
      </c>
      <c r="O28" s="99">
        <v>0</v>
      </c>
    </row>
    <row r="29" spans="1:15" ht="31.2" x14ac:dyDescent="0.25">
      <c r="A29" s="101" t="s">
        <v>57</v>
      </c>
      <c r="B29" s="102" t="s">
        <v>295</v>
      </c>
      <c r="C29" s="101" t="s">
        <v>148</v>
      </c>
      <c r="D29" s="98">
        <v>0</v>
      </c>
      <c r="E29" s="98">
        <v>0</v>
      </c>
      <c r="F29" s="98">
        <v>0</v>
      </c>
      <c r="G29" s="98">
        <v>0</v>
      </c>
      <c r="H29" s="98">
        <v>0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9">
        <v>0</v>
      </c>
      <c r="O29" s="99">
        <v>0</v>
      </c>
    </row>
    <row r="30" spans="1:15" x14ac:dyDescent="0.25">
      <c r="A30" s="101"/>
      <c r="B30" s="102" t="s">
        <v>291</v>
      </c>
      <c r="C30" s="101" t="s">
        <v>296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98">
        <v>0</v>
      </c>
      <c r="L30" s="98">
        <v>0</v>
      </c>
      <c r="M30" s="98">
        <v>0</v>
      </c>
      <c r="N30" s="99">
        <v>0</v>
      </c>
      <c r="O30" s="99">
        <v>0</v>
      </c>
    </row>
    <row r="31" spans="1:15" s="5" customFormat="1" ht="31.2" x14ac:dyDescent="0.25">
      <c r="A31" s="103">
        <v>3</v>
      </c>
      <c r="B31" s="104" t="s">
        <v>297</v>
      </c>
      <c r="C31" s="103"/>
      <c r="D31" s="95">
        <v>0.25</v>
      </c>
      <c r="E31" s="95">
        <v>0</v>
      </c>
      <c r="F31" s="95">
        <v>0</v>
      </c>
      <c r="G31" s="95">
        <v>0</v>
      </c>
      <c r="H31" s="95">
        <v>0</v>
      </c>
      <c r="I31" s="95">
        <v>0.25</v>
      </c>
      <c r="J31" s="95">
        <v>0</v>
      </c>
      <c r="K31" s="95">
        <v>0</v>
      </c>
      <c r="L31" s="95">
        <v>0</v>
      </c>
      <c r="M31" s="95">
        <v>0</v>
      </c>
      <c r="N31" s="96">
        <v>0</v>
      </c>
      <c r="O31" s="96">
        <v>0</v>
      </c>
    </row>
    <row r="32" spans="1:15" ht="31.2" x14ac:dyDescent="0.25">
      <c r="A32" s="101" t="s">
        <v>298</v>
      </c>
      <c r="B32" s="102" t="s">
        <v>299</v>
      </c>
      <c r="C32" s="101" t="s">
        <v>149</v>
      </c>
      <c r="D32" s="98">
        <v>0.25</v>
      </c>
      <c r="E32" s="98">
        <v>0</v>
      </c>
      <c r="F32" s="98">
        <v>0</v>
      </c>
      <c r="G32" s="98">
        <v>0</v>
      </c>
      <c r="H32" s="98">
        <v>0</v>
      </c>
      <c r="I32" s="98">
        <v>0.25</v>
      </c>
      <c r="J32" s="98">
        <v>0</v>
      </c>
      <c r="K32" s="98">
        <v>0</v>
      </c>
      <c r="L32" s="98">
        <v>0</v>
      </c>
      <c r="M32" s="98">
        <v>0</v>
      </c>
      <c r="N32" s="99">
        <v>0</v>
      </c>
      <c r="O32" s="99">
        <v>0</v>
      </c>
    </row>
    <row r="34" spans="2:4" x14ac:dyDescent="0.25">
      <c r="B34" s="6" t="s">
        <v>300</v>
      </c>
    </row>
    <row r="35" spans="2:4" x14ac:dyDescent="0.25">
      <c r="B35" s="6" t="s">
        <v>301</v>
      </c>
    </row>
    <row r="37" spans="2:4" x14ac:dyDescent="0.25">
      <c r="D37" s="150">
        <f>D7+D31</f>
        <v>455.33000000000004</v>
      </c>
    </row>
  </sheetData>
  <mergeCells count="8">
    <mergeCell ref="A1:B1"/>
    <mergeCell ref="A2:M2"/>
    <mergeCell ref="K3:L3"/>
    <mergeCell ref="E4:O4"/>
    <mergeCell ref="B4:B5"/>
    <mergeCell ref="A4:A5"/>
    <mergeCell ref="C4:C5"/>
    <mergeCell ref="D4:D5"/>
  </mergeCells>
  <pageMargins left="0.31496062992125984" right="0.19685039370078741" top="0.31" bottom="0.3937007874015748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9" tint="0.59999389629810485"/>
  </sheetPr>
  <dimension ref="A1:O64"/>
  <sheetViews>
    <sheetView showZeros="0" zoomScale="85" zoomScaleNormal="85" zoomScaleSheetLayoutView="85" workbookViewId="0">
      <pane xSplit="4" ySplit="3" topLeftCell="E33" activePane="bottomRight" state="frozen"/>
      <selection activeCell="N48" sqref="N48"/>
      <selection pane="topRight" activeCell="N48" sqref="N48"/>
      <selection pane="bottomLeft" activeCell="N48" sqref="N48"/>
      <selection pane="bottomRight" activeCell="A4" sqref="A4:O60"/>
    </sheetView>
  </sheetViews>
  <sheetFormatPr defaultColWidth="23.33203125" defaultRowHeight="15.6" x14ac:dyDescent="0.25"/>
  <cols>
    <col min="1" max="1" width="6" style="151" customWidth="1"/>
    <col min="2" max="2" width="59.33203125" style="152" customWidth="1"/>
    <col min="3" max="3" width="8" style="151" customWidth="1"/>
    <col min="4" max="4" width="11" style="152" customWidth="1"/>
    <col min="5" max="5" width="9.21875" style="152" customWidth="1"/>
    <col min="6" max="6" width="10.33203125" style="152" customWidth="1"/>
    <col min="7" max="9" width="9.6640625" style="152" bestFit="1" customWidth="1"/>
    <col min="10" max="10" width="9.44140625" style="152" customWidth="1"/>
    <col min="11" max="20" width="10" style="152" customWidth="1"/>
    <col min="21" max="237" width="23.33203125" style="152"/>
    <col min="238" max="238" width="6" style="152" customWidth="1"/>
    <col min="239" max="239" width="51" style="152" customWidth="1"/>
    <col min="240" max="240" width="8" style="152" customWidth="1"/>
    <col min="241" max="241" width="13.33203125" style="152" customWidth="1"/>
    <col min="242" max="243" width="10.33203125" style="152" customWidth="1"/>
    <col min="244" max="252" width="11.33203125" style="152" customWidth="1"/>
    <col min="253" max="253" width="11.109375" style="152" customWidth="1"/>
    <col min="254" max="254" width="10.6640625" style="152" customWidth="1"/>
    <col min="255" max="255" width="9.88671875" style="152" customWidth="1"/>
    <col min="256" max="256" width="11.33203125" style="152" customWidth="1"/>
    <col min="257" max="257" width="10.109375" style="152" customWidth="1"/>
    <col min="258" max="258" width="10.33203125" style="152" customWidth="1"/>
    <col min="259" max="259" width="11.33203125" style="152" customWidth="1"/>
    <col min="260" max="493" width="23.33203125" style="152"/>
    <col min="494" max="494" width="6" style="152" customWidth="1"/>
    <col min="495" max="495" width="51" style="152" customWidth="1"/>
    <col min="496" max="496" width="8" style="152" customWidth="1"/>
    <col min="497" max="497" width="13.33203125" style="152" customWidth="1"/>
    <col min="498" max="499" width="10.33203125" style="152" customWidth="1"/>
    <col min="500" max="508" width="11.33203125" style="152" customWidth="1"/>
    <col min="509" max="509" width="11.109375" style="152" customWidth="1"/>
    <col min="510" max="510" width="10.6640625" style="152" customWidth="1"/>
    <col min="511" max="511" width="9.88671875" style="152" customWidth="1"/>
    <col min="512" max="512" width="11.33203125" style="152" customWidth="1"/>
    <col min="513" max="513" width="10.109375" style="152" customWidth="1"/>
    <col min="514" max="514" width="10.33203125" style="152" customWidth="1"/>
    <col min="515" max="515" width="11.33203125" style="152" customWidth="1"/>
    <col min="516" max="749" width="23.33203125" style="152"/>
    <col min="750" max="750" width="6" style="152" customWidth="1"/>
    <col min="751" max="751" width="51" style="152" customWidth="1"/>
    <col min="752" max="752" width="8" style="152" customWidth="1"/>
    <col min="753" max="753" width="13.33203125" style="152" customWidth="1"/>
    <col min="754" max="755" width="10.33203125" style="152" customWidth="1"/>
    <col min="756" max="764" width="11.33203125" style="152" customWidth="1"/>
    <col min="765" max="765" width="11.109375" style="152" customWidth="1"/>
    <col min="766" max="766" width="10.6640625" style="152" customWidth="1"/>
    <col min="767" max="767" width="9.88671875" style="152" customWidth="1"/>
    <col min="768" max="768" width="11.33203125" style="152" customWidth="1"/>
    <col min="769" max="769" width="10.109375" style="152" customWidth="1"/>
    <col min="770" max="770" width="10.33203125" style="152" customWidth="1"/>
    <col min="771" max="771" width="11.33203125" style="152" customWidth="1"/>
    <col min="772" max="1005" width="23.33203125" style="152"/>
    <col min="1006" max="1006" width="6" style="152" customWidth="1"/>
    <col min="1007" max="1007" width="51" style="152" customWidth="1"/>
    <col min="1008" max="1008" width="8" style="152" customWidth="1"/>
    <col min="1009" max="1009" width="13.33203125" style="152" customWidth="1"/>
    <col min="1010" max="1011" width="10.33203125" style="152" customWidth="1"/>
    <col min="1012" max="1020" width="11.33203125" style="152" customWidth="1"/>
    <col min="1021" max="1021" width="11.109375" style="152" customWidth="1"/>
    <col min="1022" max="1022" width="10.6640625" style="152" customWidth="1"/>
    <col min="1023" max="1023" width="9.88671875" style="152" customWidth="1"/>
    <col min="1024" max="1024" width="11.33203125" style="152" customWidth="1"/>
    <col min="1025" max="1025" width="10.109375" style="152" customWidth="1"/>
    <col min="1026" max="1026" width="10.33203125" style="152" customWidth="1"/>
    <col min="1027" max="1027" width="11.33203125" style="152" customWidth="1"/>
    <col min="1028" max="1261" width="23.33203125" style="152"/>
    <col min="1262" max="1262" width="6" style="152" customWidth="1"/>
    <col min="1263" max="1263" width="51" style="152" customWidth="1"/>
    <col min="1264" max="1264" width="8" style="152" customWidth="1"/>
    <col min="1265" max="1265" width="13.33203125" style="152" customWidth="1"/>
    <col min="1266" max="1267" width="10.33203125" style="152" customWidth="1"/>
    <col min="1268" max="1276" width="11.33203125" style="152" customWidth="1"/>
    <col min="1277" max="1277" width="11.109375" style="152" customWidth="1"/>
    <col min="1278" max="1278" width="10.6640625" style="152" customWidth="1"/>
    <col min="1279" max="1279" width="9.88671875" style="152" customWidth="1"/>
    <col min="1280" max="1280" width="11.33203125" style="152" customWidth="1"/>
    <col min="1281" max="1281" width="10.109375" style="152" customWidth="1"/>
    <col min="1282" max="1282" width="10.33203125" style="152" customWidth="1"/>
    <col min="1283" max="1283" width="11.33203125" style="152" customWidth="1"/>
    <col min="1284" max="1517" width="23.33203125" style="152"/>
    <col min="1518" max="1518" width="6" style="152" customWidth="1"/>
    <col min="1519" max="1519" width="51" style="152" customWidth="1"/>
    <col min="1520" max="1520" width="8" style="152" customWidth="1"/>
    <col min="1521" max="1521" width="13.33203125" style="152" customWidth="1"/>
    <col min="1522" max="1523" width="10.33203125" style="152" customWidth="1"/>
    <col min="1524" max="1532" width="11.33203125" style="152" customWidth="1"/>
    <col min="1533" max="1533" width="11.109375" style="152" customWidth="1"/>
    <col min="1534" max="1534" width="10.6640625" style="152" customWidth="1"/>
    <col min="1535" max="1535" width="9.88671875" style="152" customWidth="1"/>
    <col min="1536" max="1536" width="11.33203125" style="152" customWidth="1"/>
    <col min="1537" max="1537" width="10.109375" style="152" customWidth="1"/>
    <col min="1538" max="1538" width="10.33203125" style="152" customWidth="1"/>
    <col min="1539" max="1539" width="11.33203125" style="152" customWidth="1"/>
    <col min="1540" max="1773" width="23.33203125" style="152"/>
    <col min="1774" max="1774" width="6" style="152" customWidth="1"/>
    <col min="1775" max="1775" width="51" style="152" customWidth="1"/>
    <col min="1776" max="1776" width="8" style="152" customWidth="1"/>
    <col min="1777" max="1777" width="13.33203125" style="152" customWidth="1"/>
    <col min="1778" max="1779" width="10.33203125" style="152" customWidth="1"/>
    <col min="1780" max="1788" width="11.33203125" style="152" customWidth="1"/>
    <col min="1789" max="1789" width="11.109375" style="152" customWidth="1"/>
    <col min="1790" max="1790" width="10.6640625" style="152" customWidth="1"/>
    <col min="1791" max="1791" width="9.88671875" style="152" customWidth="1"/>
    <col min="1792" max="1792" width="11.33203125" style="152" customWidth="1"/>
    <col min="1793" max="1793" width="10.109375" style="152" customWidth="1"/>
    <col min="1794" max="1794" width="10.33203125" style="152" customWidth="1"/>
    <col min="1795" max="1795" width="11.33203125" style="152" customWidth="1"/>
    <col min="1796" max="2029" width="23.33203125" style="152"/>
    <col min="2030" max="2030" width="6" style="152" customWidth="1"/>
    <col min="2031" max="2031" width="51" style="152" customWidth="1"/>
    <col min="2032" max="2032" width="8" style="152" customWidth="1"/>
    <col min="2033" max="2033" width="13.33203125" style="152" customWidth="1"/>
    <col min="2034" max="2035" width="10.33203125" style="152" customWidth="1"/>
    <col min="2036" max="2044" width="11.33203125" style="152" customWidth="1"/>
    <col min="2045" max="2045" width="11.109375" style="152" customWidth="1"/>
    <col min="2046" max="2046" width="10.6640625" style="152" customWidth="1"/>
    <col min="2047" max="2047" width="9.88671875" style="152" customWidth="1"/>
    <col min="2048" max="2048" width="11.33203125" style="152" customWidth="1"/>
    <col min="2049" max="2049" width="10.109375" style="152" customWidth="1"/>
    <col min="2050" max="2050" width="10.33203125" style="152" customWidth="1"/>
    <col min="2051" max="2051" width="11.33203125" style="152" customWidth="1"/>
    <col min="2052" max="2285" width="23.33203125" style="152"/>
    <col min="2286" max="2286" width="6" style="152" customWidth="1"/>
    <col min="2287" max="2287" width="51" style="152" customWidth="1"/>
    <col min="2288" max="2288" width="8" style="152" customWidth="1"/>
    <col min="2289" max="2289" width="13.33203125" style="152" customWidth="1"/>
    <col min="2290" max="2291" width="10.33203125" style="152" customWidth="1"/>
    <col min="2292" max="2300" width="11.33203125" style="152" customWidth="1"/>
    <col min="2301" max="2301" width="11.109375" style="152" customWidth="1"/>
    <col min="2302" max="2302" width="10.6640625" style="152" customWidth="1"/>
    <col min="2303" max="2303" width="9.88671875" style="152" customWidth="1"/>
    <col min="2304" max="2304" width="11.33203125" style="152" customWidth="1"/>
    <col min="2305" max="2305" width="10.109375" style="152" customWidth="1"/>
    <col min="2306" max="2306" width="10.33203125" style="152" customWidth="1"/>
    <col min="2307" max="2307" width="11.33203125" style="152" customWidth="1"/>
    <col min="2308" max="2541" width="23.33203125" style="152"/>
    <col min="2542" max="2542" width="6" style="152" customWidth="1"/>
    <col min="2543" max="2543" width="51" style="152" customWidth="1"/>
    <col min="2544" max="2544" width="8" style="152" customWidth="1"/>
    <col min="2545" max="2545" width="13.33203125" style="152" customWidth="1"/>
    <col min="2546" max="2547" width="10.33203125" style="152" customWidth="1"/>
    <col min="2548" max="2556" width="11.33203125" style="152" customWidth="1"/>
    <col min="2557" max="2557" width="11.109375" style="152" customWidth="1"/>
    <col min="2558" max="2558" width="10.6640625" style="152" customWidth="1"/>
    <col min="2559" max="2559" width="9.88671875" style="152" customWidth="1"/>
    <col min="2560" max="2560" width="11.33203125" style="152" customWidth="1"/>
    <col min="2561" max="2561" width="10.109375" style="152" customWidth="1"/>
    <col min="2562" max="2562" width="10.33203125" style="152" customWidth="1"/>
    <col min="2563" max="2563" width="11.33203125" style="152" customWidth="1"/>
    <col min="2564" max="2797" width="23.33203125" style="152"/>
    <col min="2798" max="2798" width="6" style="152" customWidth="1"/>
    <col min="2799" max="2799" width="51" style="152" customWidth="1"/>
    <col min="2800" max="2800" width="8" style="152" customWidth="1"/>
    <col min="2801" max="2801" width="13.33203125" style="152" customWidth="1"/>
    <col min="2802" max="2803" width="10.33203125" style="152" customWidth="1"/>
    <col min="2804" max="2812" width="11.33203125" style="152" customWidth="1"/>
    <col min="2813" max="2813" width="11.109375" style="152" customWidth="1"/>
    <col min="2814" max="2814" width="10.6640625" style="152" customWidth="1"/>
    <col min="2815" max="2815" width="9.88671875" style="152" customWidth="1"/>
    <col min="2816" max="2816" width="11.33203125" style="152" customWidth="1"/>
    <col min="2817" max="2817" width="10.109375" style="152" customWidth="1"/>
    <col min="2818" max="2818" width="10.33203125" style="152" customWidth="1"/>
    <col min="2819" max="2819" width="11.33203125" style="152" customWidth="1"/>
    <col min="2820" max="3053" width="23.33203125" style="152"/>
    <col min="3054" max="3054" width="6" style="152" customWidth="1"/>
    <col min="3055" max="3055" width="51" style="152" customWidth="1"/>
    <col min="3056" max="3056" width="8" style="152" customWidth="1"/>
    <col min="3057" max="3057" width="13.33203125" style="152" customWidth="1"/>
    <col min="3058" max="3059" width="10.33203125" style="152" customWidth="1"/>
    <col min="3060" max="3068" width="11.33203125" style="152" customWidth="1"/>
    <col min="3069" max="3069" width="11.109375" style="152" customWidth="1"/>
    <col min="3070" max="3070" width="10.6640625" style="152" customWidth="1"/>
    <col min="3071" max="3071" width="9.88671875" style="152" customWidth="1"/>
    <col min="3072" max="3072" width="11.33203125" style="152" customWidth="1"/>
    <col min="3073" max="3073" width="10.109375" style="152" customWidth="1"/>
    <col min="3074" max="3074" width="10.33203125" style="152" customWidth="1"/>
    <col min="3075" max="3075" width="11.33203125" style="152" customWidth="1"/>
    <col min="3076" max="3309" width="23.33203125" style="152"/>
    <col min="3310" max="3310" width="6" style="152" customWidth="1"/>
    <col min="3311" max="3311" width="51" style="152" customWidth="1"/>
    <col min="3312" max="3312" width="8" style="152" customWidth="1"/>
    <col min="3313" max="3313" width="13.33203125" style="152" customWidth="1"/>
    <col min="3314" max="3315" width="10.33203125" style="152" customWidth="1"/>
    <col min="3316" max="3324" width="11.33203125" style="152" customWidth="1"/>
    <col min="3325" max="3325" width="11.109375" style="152" customWidth="1"/>
    <col min="3326" max="3326" width="10.6640625" style="152" customWidth="1"/>
    <col min="3327" max="3327" width="9.88671875" style="152" customWidth="1"/>
    <col min="3328" max="3328" width="11.33203125" style="152" customWidth="1"/>
    <col min="3329" max="3329" width="10.109375" style="152" customWidth="1"/>
    <col min="3330" max="3330" width="10.33203125" style="152" customWidth="1"/>
    <col min="3331" max="3331" width="11.33203125" style="152" customWidth="1"/>
    <col min="3332" max="3565" width="23.33203125" style="152"/>
    <col min="3566" max="3566" width="6" style="152" customWidth="1"/>
    <col min="3567" max="3567" width="51" style="152" customWidth="1"/>
    <col min="3568" max="3568" width="8" style="152" customWidth="1"/>
    <col min="3569" max="3569" width="13.33203125" style="152" customWidth="1"/>
    <col min="3570" max="3571" width="10.33203125" style="152" customWidth="1"/>
    <col min="3572" max="3580" width="11.33203125" style="152" customWidth="1"/>
    <col min="3581" max="3581" width="11.109375" style="152" customWidth="1"/>
    <col min="3582" max="3582" width="10.6640625" style="152" customWidth="1"/>
    <col min="3583" max="3583" width="9.88671875" style="152" customWidth="1"/>
    <col min="3584" max="3584" width="11.33203125" style="152" customWidth="1"/>
    <col min="3585" max="3585" width="10.109375" style="152" customWidth="1"/>
    <col min="3586" max="3586" width="10.33203125" style="152" customWidth="1"/>
    <col min="3587" max="3587" width="11.33203125" style="152" customWidth="1"/>
    <col min="3588" max="3821" width="23.33203125" style="152"/>
    <col min="3822" max="3822" width="6" style="152" customWidth="1"/>
    <col min="3823" max="3823" width="51" style="152" customWidth="1"/>
    <col min="3824" max="3824" width="8" style="152" customWidth="1"/>
    <col min="3825" max="3825" width="13.33203125" style="152" customWidth="1"/>
    <col min="3826" max="3827" width="10.33203125" style="152" customWidth="1"/>
    <col min="3828" max="3836" width="11.33203125" style="152" customWidth="1"/>
    <col min="3837" max="3837" width="11.109375" style="152" customWidth="1"/>
    <col min="3838" max="3838" width="10.6640625" style="152" customWidth="1"/>
    <col min="3839" max="3839" width="9.88671875" style="152" customWidth="1"/>
    <col min="3840" max="3840" width="11.33203125" style="152" customWidth="1"/>
    <col min="3841" max="3841" width="10.109375" style="152" customWidth="1"/>
    <col min="3842" max="3842" width="10.33203125" style="152" customWidth="1"/>
    <col min="3843" max="3843" width="11.33203125" style="152" customWidth="1"/>
    <col min="3844" max="4077" width="23.33203125" style="152"/>
    <col min="4078" max="4078" width="6" style="152" customWidth="1"/>
    <col min="4079" max="4079" width="51" style="152" customWidth="1"/>
    <col min="4080" max="4080" width="8" style="152" customWidth="1"/>
    <col min="4081" max="4081" width="13.33203125" style="152" customWidth="1"/>
    <col min="4082" max="4083" width="10.33203125" style="152" customWidth="1"/>
    <col min="4084" max="4092" width="11.33203125" style="152" customWidth="1"/>
    <col min="4093" max="4093" width="11.109375" style="152" customWidth="1"/>
    <col min="4094" max="4094" width="10.6640625" style="152" customWidth="1"/>
    <col min="4095" max="4095" width="9.88671875" style="152" customWidth="1"/>
    <col min="4096" max="4096" width="11.33203125" style="152" customWidth="1"/>
    <col min="4097" max="4097" width="10.109375" style="152" customWidth="1"/>
    <col min="4098" max="4098" width="10.33203125" style="152" customWidth="1"/>
    <col min="4099" max="4099" width="11.33203125" style="152" customWidth="1"/>
    <col min="4100" max="4333" width="23.33203125" style="152"/>
    <col min="4334" max="4334" width="6" style="152" customWidth="1"/>
    <col min="4335" max="4335" width="51" style="152" customWidth="1"/>
    <col min="4336" max="4336" width="8" style="152" customWidth="1"/>
    <col min="4337" max="4337" width="13.33203125" style="152" customWidth="1"/>
    <col min="4338" max="4339" width="10.33203125" style="152" customWidth="1"/>
    <col min="4340" max="4348" width="11.33203125" style="152" customWidth="1"/>
    <col min="4349" max="4349" width="11.109375" style="152" customWidth="1"/>
    <col min="4350" max="4350" width="10.6640625" style="152" customWidth="1"/>
    <col min="4351" max="4351" width="9.88671875" style="152" customWidth="1"/>
    <col min="4352" max="4352" width="11.33203125" style="152" customWidth="1"/>
    <col min="4353" max="4353" width="10.109375" style="152" customWidth="1"/>
    <col min="4354" max="4354" width="10.33203125" style="152" customWidth="1"/>
    <col min="4355" max="4355" width="11.33203125" style="152" customWidth="1"/>
    <col min="4356" max="4589" width="23.33203125" style="152"/>
    <col min="4590" max="4590" width="6" style="152" customWidth="1"/>
    <col min="4591" max="4591" width="51" style="152" customWidth="1"/>
    <col min="4592" max="4592" width="8" style="152" customWidth="1"/>
    <col min="4593" max="4593" width="13.33203125" style="152" customWidth="1"/>
    <col min="4594" max="4595" width="10.33203125" style="152" customWidth="1"/>
    <col min="4596" max="4604" width="11.33203125" style="152" customWidth="1"/>
    <col min="4605" max="4605" width="11.109375" style="152" customWidth="1"/>
    <col min="4606" max="4606" width="10.6640625" style="152" customWidth="1"/>
    <col min="4607" max="4607" width="9.88671875" style="152" customWidth="1"/>
    <col min="4608" max="4608" width="11.33203125" style="152" customWidth="1"/>
    <col min="4609" max="4609" width="10.109375" style="152" customWidth="1"/>
    <col min="4610" max="4610" width="10.33203125" style="152" customWidth="1"/>
    <col min="4611" max="4611" width="11.33203125" style="152" customWidth="1"/>
    <col min="4612" max="4845" width="23.33203125" style="152"/>
    <col min="4846" max="4846" width="6" style="152" customWidth="1"/>
    <col min="4847" max="4847" width="51" style="152" customWidth="1"/>
    <col min="4848" max="4848" width="8" style="152" customWidth="1"/>
    <col min="4849" max="4849" width="13.33203125" style="152" customWidth="1"/>
    <col min="4850" max="4851" width="10.33203125" style="152" customWidth="1"/>
    <col min="4852" max="4860" width="11.33203125" style="152" customWidth="1"/>
    <col min="4861" max="4861" width="11.109375" style="152" customWidth="1"/>
    <col min="4862" max="4862" width="10.6640625" style="152" customWidth="1"/>
    <col min="4863" max="4863" width="9.88671875" style="152" customWidth="1"/>
    <col min="4864" max="4864" width="11.33203125" style="152" customWidth="1"/>
    <col min="4865" max="4865" width="10.109375" style="152" customWidth="1"/>
    <col min="4866" max="4866" width="10.33203125" style="152" customWidth="1"/>
    <col min="4867" max="4867" width="11.33203125" style="152" customWidth="1"/>
    <col min="4868" max="5101" width="23.33203125" style="152"/>
    <col min="5102" max="5102" width="6" style="152" customWidth="1"/>
    <col min="5103" max="5103" width="51" style="152" customWidth="1"/>
    <col min="5104" max="5104" width="8" style="152" customWidth="1"/>
    <col min="5105" max="5105" width="13.33203125" style="152" customWidth="1"/>
    <col min="5106" max="5107" width="10.33203125" style="152" customWidth="1"/>
    <col min="5108" max="5116" width="11.33203125" style="152" customWidth="1"/>
    <col min="5117" max="5117" width="11.109375" style="152" customWidth="1"/>
    <col min="5118" max="5118" width="10.6640625" style="152" customWidth="1"/>
    <col min="5119" max="5119" width="9.88671875" style="152" customWidth="1"/>
    <col min="5120" max="5120" width="11.33203125" style="152" customWidth="1"/>
    <col min="5121" max="5121" width="10.109375" style="152" customWidth="1"/>
    <col min="5122" max="5122" width="10.33203125" style="152" customWidth="1"/>
    <col min="5123" max="5123" width="11.33203125" style="152" customWidth="1"/>
    <col min="5124" max="5357" width="23.33203125" style="152"/>
    <col min="5358" max="5358" width="6" style="152" customWidth="1"/>
    <col min="5359" max="5359" width="51" style="152" customWidth="1"/>
    <col min="5360" max="5360" width="8" style="152" customWidth="1"/>
    <col min="5361" max="5361" width="13.33203125" style="152" customWidth="1"/>
    <col min="5362" max="5363" width="10.33203125" style="152" customWidth="1"/>
    <col min="5364" max="5372" width="11.33203125" style="152" customWidth="1"/>
    <col min="5373" max="5373" width="11.109375" style="152" customWidth="1"/>
    <col min="5374" max="5374" width="10.6640625" style="152" customWidth="1"/>
    <col min="5375" max="5375" width="9.88671875" style="152" customWidth="1"/>
    <col min="5376" max="5376" width="11.33203125" style="152" customWidth="1"/>
    <col min="5377" max="5377" width="10.109375" style="152" customWidth="1"/>
    <col min="5378" max="5378" width="10.33203125" style="152" customWidth="1"/>
    <col min="5379" max="5379" width="11.33203125" style="152" customWidth="1"/>
    <col min="5380" max="5613" width="23.33203125" style="152"/>
    <col min="5614" max="5614" width="6" style="152" customWidth="1"/>
    <col min="5615" max="5615" width="51" style="152" customWidth="1"/>
    <col min="5616" max="5616" width="8" style="152" customWidth="1"/>
    <col min="5617" max="5617" width="13.33203125" style="152" customWidth="1"/>
    <col min="5618" max="5619" width="10.33203125" style="152" customWidth="1"/>
    <col min="5620" max="5628" width="11.33203125" style="152" customWidth="1"/>
    <col min="5629" max="5629" width="11.109375" style="152" customWidth="1"/>
    <col min="5630" max="5630" width="10.6640625" style="152" customWidth="1"/>
    <col min="5631" max="5631" width="9.88671875" style="152" customWidth="1"/>
    <col min="5632" max="5632" width="11.33203125" style="152" customWidth="1"/>
    <col min="5633" max="5633" width="10.109375" style="152" customWidth="1"/>
    <col min="5634" max="5634" width="10.33203125" style="152" customWidth="1"/>
    <col min="5635" max="5635" width="11.33203125" style="152" customWidth="1"/>
    <col min="5636" max="5869" width="23.33203125" style="152"/>
    <col min="5870" max="5870" width="6" style="152" customWidth="1"/>
    <col min="5871" max="5871" width="51" style="152" customWidth="1"/>
    <col min="5872" max="5872" width="8" style="152" customWidth="1"/>
    <col min="5873" max="5873" width="13.33203125" style="152" customWidth="1"/>
    <col min="5874" max="5875" width="10.33203125" style="152" customWidth="1"/>
    <col min="5876" max="5884" width="11.33203125" style="152" customWidth="1"/>
    <col min="5885" max="5885" width="11.109375" style="152" customWidth="1"/>
    <col min="5886" max="5886" width="10.6640625" style="152" customWidth="1"/>
    <col min="5887" max="5887" width="9.88671875" style="152" customWidth="1"/>
    <col min="5888" max="5888" width="11.33203125" style="152" customWidth="1"/>
    <col min="5889" max="5889" width="10.109375" style="152" customWidth="1"/>
    <col min="5890" max="5890" width="10.33203125" style="152" customWidth="1"/>
    <col min="5891" max="5891" width="11.33203125" style="152" customWidth="1"/>
    <col min="5892" max="6125" width="23.33203125" style="152"/>
    <col min="6126" max="6126" width="6" style="152" customWidth="1"/>
    <col min="6127" max="6127" width="51" style="152" customWidth="1"/>
    <col min="6128" max="6128" width="8" style="152" customWidth="1"/>
    <col min="6129" max="6129" width="13.33203125" style="152" customWidth="1"/>
    <col min="6130" max="6131" width="10.33203125" style="152" customWidth="1"/>
    <col min="6132" max="6140" width="11.33203125" style="152" customWidth="1"/>
    <col min="6141" max="6141" width="11.109375" style="152" customWidth="1"/>
    <col min="6142" max="6142" width="10.6640625" style="152" customWidth="1"/>
    <col min="6143" max="6143" width="9.88671875" style="152" customWidth="1"/>
    <col min="6144" max="6144" width="11.33203125" style="152" customWidth="1"/>
    <col min="6145" max="6145" width="10.109375" style="152" customWidth="1"/>
    <col min="6146" max="6146" width="10.33203125" style="152" customWidth="1"/>
    <col min="6147" max="6147" width="11.33203125" style="152" customWidth="1"/>
    <col min="6148" max="6381" width="23.33203125" style="152"/>
    <col min="6382" max="6382" width="6" style="152" customWidth="1"/>
    <col min="6383" max="6383" width="51" style="152" customWidth="1"/>
    <col min="6384" max="6384" width="8" style="152" customWidth="1"/>
    <col min="6385" max="6385" width="13.33203125" style="152" customWidth="1"/>
    <col min="6386" max="6387" width="10.33203125" style="152" customWidth="1"/>
    <col min="6388" max="6396" width="11.33203125" style="152" customWidth="1"/>
    <col min="6397" max="6397" width="11.109375" style="152" customWidth="1"/>
    <col min="6398" max="6398" width="10.6640625" style="152" customWidth="1"/>
    <col min="6399" max="6399" width="9.88671875" style="152" customWidth="1"/>
    <col min="6400" max="6400" width="11.33203125" style="152" customWidth="1"/>
    <col min="6401" max="6401" width="10.109375" style="152" customWidth="1"/>
    <col min="6402" max="6402" width="10.33203125" style="152" customWidth="1"/>
    <col min="6403" max="6403" width="11.33203125" style="152" customWidth="1"/>
    <col min="6404" max="6637" width="23.33203125" style="152"/>
    <col min="6638" max="6638" width="6" style="152" customWidth="1"/>
    <col min="6639" max="6639" width="51" style="152" customWidth="1"/>
    <col min="6640" max="6640" width="8" style="152" customWidth="1"/>
    <col min="6641" max="6641" width="13.33203125" style="152" customWidth="1"/>
    <col min="6642" max="6643" width="10.33203125" style="152" customWidth="1"/>
    <col min="6644" max="6652" width="11.33203125" style="152" customWidth="1"/>
    <col min="6653" max="6653" width="11.109375" style="152" customWidth="1"/>
    <col min="6654" max="6654" width="10.6640625" style="152" customWidth="1"/>
    <col min="6655" max="6655" width="9.88671875" style="152" customWidth="1"/>
    <col min="6656" max="6656" width="11.33203125" style="152" customWidth="1"/>
    <col min="6657" max="6657" width="10.109375" style="152" customWidth="1"/>
    <col min="6658" max="6658" width="10.33203125" style="152" customWidth="1"/>
    <col min="6659" max="6659" width="11.33203125" style="152" customWidth="1"/>
    <col min="6660" max="6893" width="23.33203125" style="152"/>
    <col min="6894" max="6894" width="6" style="152" customWidth="1"/>
    <col min="6895" max="6895" width="51" style="152" customWidth="1"/>
    <col min="6896" max="6896" width="8" style="152" customWidth="1"/>
    <col min="6897" max="6897" width="13.33203125" style="152" customWidth="1"/>
    <col min="6898" max="6899" width="10.33203125" style="152" customWidth="1"/>
    <col min="6900" max="6908" width="11.33203125" style="152" customWidth="1"/>
    <col min="6909" max="6909" width="11.109375" style="152" customWidth="1"/>
    <col min="6910" max="6910" width="10.6640625" style="152" customWidth="1"/>
    <col min="6911" max="6911" width="9.88671875" style="152" customWidth="1"/>
    <col min="6912" max="6912" width="11.33203125" style="152" customWidth="1"/>
    <col min="6913" max="6913" width="10.109375" style="152" customWidth="1"/>
    <col min="6914" max="6914" width="10.33203125" style="152" customWidth="1"/>
    <col min="6915" max="6915" width="11.33203125" style="152" customWidth="1"/>
    <col min="6916" max="7149" width="23.33203125" style="152"/>
    <col min="7150" max="7150" width="6" style="152" customWidth="1"/>
    <col min="7151" max="7151" width="51" style="152" customWidth="1"/>
    <col min="7152" max="7152" width="8" style="152" customWidth="1"/>
    <col min="7153" max="7153" width="13.33203125" style="152" customWidth="1"/>
    <col min="7154" max="7155" width="10.33203125" style="152" customWidth="1"/>
    <col min="7156" max="7164" width="11.33203125" style="152" customWidth="1"/>
    <col min="7165" max="7165" width="11.109375" style="152" customWidth="1"/>
    <col min="7166" max="7166" width="10.6640625" style="152" customWidth="1"/>
    <col min="7167" max="7167" width="9.88671875" style="152" customWidth="1"/>
    <col min="7168" max="7168" width="11.33203125" style="152" customWidth="1"/>
    <col min="7169" max="7169" width="10.109375" style="152" customWidth="1"/>
    <col min="7170" max="7170" width="10.33203125" style="152" customWidth="1"/>
    <col min="7171" max="7171" width="11.33203125" style="152" customWidth="1"/>
    <col min="7172" max="7405" width="23.33203125" style="152"/>
    <col min="7406" max="7406" width="6" style="152" customWidth="1"/>
    <col min="7407" max="7407" width="51" style="152" customWidth="1"/>
    <col min="7408" max="7408" width="8" style="152" customWidth="1"/>
    <col min="7409" max="7409" width="13.33203125" style="152" customWidth="1"/>
    <col min="7410" max="7411" width="10.33203125" style="152" customWidth="1"/>
    <col min="7412" max="7420" width="11.33203125" style="152" customWidth="1"/>
    <col min="7421" max="7421" width="11.109375" style="152" customWidth="1"/>
    <col min="7422" max="7422" width="10.6640625" style="152" customWidth="1"/>
    <col min="7423" max="7423" width="9.88671875" style="152" customWidth="1"/>
    <col min="7424" max="7424" width="11.33203125" style="152" customWidth="1"/>
    <col min="7425" max="7425" width="10.109375" style="152" customWidth="1"/>
    <col min="7426" max="7426" width="10.33203125" style="152" customWidth="1"/>
    <col min="7427" max="7427" width="11.33203125" style="152" customWidth="1"/>
    <col min="7428" max="7661" width="23.33203125" style="152"/>
    <col min="7662" max="7662" width="6" style="152" customWidth="1"/>
    <col min="7663" max="7663" width="51" style="152" customWidth="1"/>
    <col min="7664" max="7664" width="8" style="152" customWidth="1"/>
    <col min="7665" max="7665" width="13.33203125" style="152" customWidth="1"/>
    <col min="7666" max="7667" width="10.33203125" style="152" customWidth="1"/>
    <col min="7668" max="7676" width="11.33203125" style="152" customWidth="1"/>
    <col min="7677" max="7677" width="11.109375" style="152" customWidth="1"/>
    <col min="7678" max="7678" width="10.6640625" style="152" customWidth="1"/>
    <col min="7679" max="7679" width="9.88671875" style="152" customWidth="1"/>
    <col min="7680" max="7680" width="11.33203125" style="152" customWidth="1"/>
    <col min="7681" max="7681" width="10.109375" style="152" customWidth="1"/>
    <col min="7682" max="7682" width="10.33203125" style="152" customWidth="1"/>
    <col min="7683" max="7683" width="11.33203125" style="152" customWidth="1"/>
    <col min="7684" max="7917" width="23.33203125" style="152"/>
    <col min="7918" max="7918" width="6" style="152" customWidth="1"/>
    <col min="7919" max="7919" width="51" style="152" customWidth="1"/>
    <col min="7920" max="7920" width="8" style="152" customWidth="1"/>
    <col min="7921" max="7921" width="13.33203125" style="152" customWidth="1"/>
    <col min="7922" max="7923" width="10.33203125" style="152" customWidth="1"/>
    <col min="7924" max="7932" width="11.33203125" style="152" customWidth="1"/>
    <col min="7933" max="7933" width="11.109375" style="152" customWidth="1"/>
    <col min="7934" max="7934" width="10.6640625" style="152" customWidth="1"/>
    <col min="7935" max="7935" width="9.88671875" style="152" customWidth="1"/>
    <col min="7936" max="7936" width="11.33203125" style="152" customWidth="1"/>
    <col min="7937" max="7937" width="10.109375" style="152" customWidth="1"/>
    <col min="7938" max="7938" width="10.33203125" style="152" customWidth="1"/>
    <col min="7939" max="7939" width="11.33203125" style="152" customWidth="1"/>
    <col min="7940" max="8173" width="23.33203125" style="152"/>
    <col min="8174" max="8174" width="6" style="152" customWidth="1"/>
    <col min="8175" max="8175" width="51" style="152" customWidth="1"/>
    <col min="8176" max="8176" width="8" style="152" customWidth="1"/>
    <col min="8177" max="8177" width="13.33203125" style="152" customWidth="1"/>
    <col min="8178" max="8179" width="10.33203125" style="152" customWidth="1"/>
    <col min="8180" max="8188" width="11.33203125" style="152" customWidth="1"/>
    <col min="8189" max="8189" width="11.109375" style="152" customWidth="1"/>
    <col min="8190" max="8190" width="10.6640625" style="152" customWidth="1"/>
    <col min="8191" max="8191" width="9.88671875" style="152" customWidth="1"/>
    <col min="8192" max="8192" width="11.33203125" style="152" customWidth="1"/>
    <col min="8193" max="8193" width="10.109375" style="152" customWidth="1"/>
    <col min="8194" max="8194" width="10.33203125" style="152" customWidth="1"/>
    <col min="8195" max="8195" width="11.33203125" style="152" customWidth="1"/>
    <col min="8196" max="8429" width="23.33203125" style="152"/>
    <col min="8430" max="8430" width="6" style="152" customWidth="1"/>
    <col min="8431" max="8431" width="51" style="152" customWidth="1"/>
    <col min="8432" max="8432" width="8" style="152" customWidth="1"/>
    <col min="8433" max="8433" width="13.33203125" style="152" customWidth="1"/>
    <col min="8434" max="8435" width="10.33203125" style="152" customWidth="1"/>
    <col min="8436" max="8444" width="11.33203125" style="152" customWidth="1"/>
    <col min="8445" max="8445" width="11.109375" style="152" customWidth="1"/>
    <col min="8446" max="8446" width="10.6640625" style="152" customWidth="1"/>
    <col min="8447" max="8447" width="9.88671875" style="152" customWidth="1"/>
    <col min="8448" max="8448" width="11.33203125" style="152" customWidth="1"/>
    <col min="8449" max="8449" width="10.109375" style="152" customWidth="1"/>
    <col min="8450" max="8450" width="10.33203125" style="152" customWidth="1"/>
    <col min="8451" max="8451" width="11.33203125" style="152" customWidth="1"/>
    <col min="8452" max="8685" width="23.33203125" style="152"/>
    <col min="8686" max="8686" width="6" style="152" customWidth="1"/>
    <col min="8687" max="8687" width="51" style="152" customWidth="1"/>
    <col min="8688" max="8688" width="8" style="152" customWidth="1"/>
    <col min="8689" max="8689" width="13.33203125" style="152" customWidth="1"/>
    <col min="8690" max="8691" width="10.33203125" style="152" customWidth="1"/>
    <col min="8692" max="8700" width="11.33203125" style="152" customWidth="1"/>
    <col min="8701" max="8701" width="11.109375" style="152" customWidth="1"/>
    <col min="8702" max="8702" width="10.6640625" style="152" customWidth="1"/>
    <col min="8703" max="8703" width="9.88671875" style="152" customWidth="1"/>
    <col min="8704" max="8704" width="11.33203125" style="152" customWidth="1"/>
    <col min="8705" max="8705" width="10.109375" style="152" customWidth="1"/>
    <col min="8706" max="8706" width="10.33203125" style="152" customWidth="1"/>
    <col min="8707" max="8707" width="11.33203125" style="152" customWidth="1"/>
    <col min="8708" max="8941" width="23.33203125" style="152"/>
    <col min="8942" max="8942" width="6" style="152" customWidth="1"/>
    <col min="8943" max="8943" width="51" style="152" customWidth="1"/>
    <col min="8944" max="8944" width="8" style="152" customWidth="1"/>
    <col min="8945" max="8945" width="13.33203125" style="152" customWidth="1"/>
    <col min="8946" max="8947" width="10.33203125" style="152" customWidth="1"/>
    <col min="8948" max="8956" width="11.33203125" style="152" customWidth="1"/>
    <col min="8957" max="8957" width="11.109375" style="152" customWidth="1"/>
    <col min="8958" max="8958" width="10.6640625" style="152" customWidth="1"/>
    <col min="8959" max="8959" width="9.88671875" style="152" customWidth="1"/>
    <col min="8960" max="8960" width="11.33203125" style="152" customWidth="1"/>
    <col min="8961" max="8961" width="10.109375" style="152" customWidth="1"/>
    <col min="8962" max="8962" width="10.33203125" style="152" customWidth="1"/>
    <col min="8963" max="8963" width="11.33203125" style="152" customWidth="1"/>
    <col min="8964" max="9197" width="23.33203125" style="152"/>
    <col min="9198" max="9198" width="6" style="152" customWidth="1"/>
    <col min="9199" max="9199" width="51" style="152" customWidth="1"/>
    <col min="9200" max="9200" width="8" style="152" customWidth="1"/>
    <col min="9201" max="9201" width="13.33203125" style="152" customWidth="1"/>
    <col min="9202" max="9203" width="10.33203125" style="152" customWidth="1"/>
    <col min="9204" max="9212" width="11.33203125" style="152" customWidth="1"/>
    <col min="9213" max="9213" width="11.109375" style="152" customWidth="1"/>
    <col min="9214" max="9214" width="10.6640625" style="152" customWidth="1"/>
    <col min="9215" max="9215" width="9.88671875" style="152" customWidth="1"/>
    <col min="9216" max="9216" width="11.33203125" style="152" customWidth="1"/>
    <col min="9217" max="9217" width="10.109375" style="152" customWidth="1"/>
    <col min="9218" max="9218" width="10.33203125" style="152" customWidth="1"/>
    <col min="9219" max="9219" width="11.33203125" style="152" customWidth="1"/>
    <col min="9220" max="9453" width="23.33203125" style="152"/>
    <col min="9454" max="9454" width="6" style="152" customWidth="1"/>
    <col min="9455" max="9455" width="51" style="152" customWidth="1"/>
    <col min="9456" max="9456" width="8" style="152" customWidth="1"/>
    <col min="9457" max="9457" width="13.33203125" style="152" customWidth="1"/>
    <col min="9458" max="9459" width="10.33203125" style="152" customWidth="1"/>
    <col min="9460" max="9468" width="11.33203125" style="152" customWidth="1"/>
    <col min="9469" max="9469" width="11.109375" style="152" customWidth="1"/>
    <col min="9470" max="9470" width="10.6640625" style="152" customWidth="1"/>
    <col min="9471" max="9471" width="9.88671875" style="152" customWidth="1"/>
    <col min="9472" max="9472" width="11.33203125" style="152" customWidth="1"/>
    <col min="9473" max="9473" width="10.109375" style="152" customWidth="1"/>
    <col min="9474" max="9474" width="10.33203125" style="152" customWidth="1"/>
    <col min="9475" max="9475" width="11.33203125" style="152" customWidth="1"/>
    <col min="9476" max="9709" width="23.33203125" style="152"/>
    <col min="9710" max="9710" width="6" style="152" customWidth="1"/>
    <col min="9711" max="9711" width="51" style="152" customWidth="1"/>
    <col min="9712" max="9712" width="8" style="152" customWidth="1"/>
    <col min="9713" max="9713" width="13.33203125" style="152" customWidth="1"/>
    <col min="9714" max="9715" width="10.33203125" style="152" customWidth="1"/>
    <col min="9716" max="9724" width="11.33203125" style="152" customWidth="1"/>
    <col min="9725" max="9725" width="11.109375" style="152" customWidth="1"/>
    <col min="9726" max="9726" width="10.6640625" style="152" customWidth="1"/>
    <col min="9727" max="9727" width="9.88671875" style="152" customWidth="1"/>
    <col min="9728" max="9728" width="11.33203125" style="152" customWidth="1"/>
    <col min="9729" max="9729" width="10.109375" style="152" customWidth="1"/>
    <col min="9730" max="9730" width="10.33203125" style="152" customWidth="1"/>
    <col min="9731" max="9731" width="11.33203125" style="152" customWidth="1"/>
    <col min="9732" max="9965" width="23.33203125" style="152"/>
    <col min="9966" max="9966" width="6" style="152" customWidth="1"/>
    <col min="9967" max="9967" width="51" style="152" customWidth="1"/>
    <col min="9968" max="9968" width="8" style="152" customWidth="1"/>
    <col min="9969" max="9969" width="13.33203125" style="152" customWidth="1"/>
    <col min="9970" max="9971" width="10.33203125" style="152" customWidth="1"/>
    <col min="9972" max="9980" width="11.33203125" style="152" customWidth="1"/>
    <col min="9981" max="9981" width="11.109375" style="152" customWidth="1"/>
    <col min="9982" max="9982" width="10.6640625" style="152" customWidth="1"/>
    <col min="9983" max="9983" width="9.88671875" style="152" customWidth="1"/>
    <col min="9984" max="9984" width="11.33203125" style="152" customWidth="1"/>
    <col min="9985" max="9985" width="10.109375" style="152" customWidth="1"/>
    <col min="9986" max="9986" width="10.33203125" style="152" customWidth="1"/>
    <col min="9987" max="9987" width="11.33203125" style="152" customWidth="1"/>
    <col min="9988" max="10221" width="23.33203125" style="152"/>
    <col min="10222" max="10222" width="6" style="152" customWidth="1"/>
    <col min="10223" max="10223" width="51" style="152" customWidth="1"/>
    <col min="10224" max="10224" width="8" style="152" customWidth="1"/>
    <col min="10225" max="10225" width="13.33203125" style="152" customWidth="1"/>
    <col min="10226" max="10227" width="10.33203125" style="152" customWidth="1"/>
    <col min="10228" max="10236" width="11.33203125" style="152" customWidth="1"/>
    <col min="10237" max="10237" width="11.109375" style="152" customWidth="1"/>
    <col min="10238" max="10238" width="10.6640625" style="152" customWidth="1"/>
    <col min="10239" max="10239" width="9.88671875" style="152" customWidth="1"/>
    <col min="10240" max="10240" width="11.33203125" style="152" customWidth="1"/>
    <col min="10241" max="10241" width="10.109375" style="152" customWidth="1"/>
    <col min="10242" max="10242" width="10.33203125" style="152" customWidth="1"/>
    <col min="10243" max="10243" width="11.33203125" style="152" customWidth="1"/>
    <col min="10244" max="10477" width="23.33203125" style="152"/>
    <col min="10478" max="10478" width="6" style="152" customWidth="1"/>
    <col min="10479" max="10479" width="51" style="152" customWidth="1"/>
    <col min="10480" max="10480" width="8" style="152" customWidth="1"/>
    <col min="10481" max="10481" width="13.33203125" style="152" customWidth="1"/>
    <col min="10482" max="10483" width="10.33203125" style="152" customWidth="1"/>
    <col min="10484" max="10492" width="11.33203125" style="152" customWidth="1"/>
    <col min="10493" max="10493" width="11.109375" style="152" customWidth="1"/>
    <col min="10494" max="10494" width="10.6640625" style="152" customWidth="1"/>
    <col min="10495" max="10495" width="9.88671875" style="152" customWidth="1"/>
    <col min="10496" max="10496" width="11.33203125" style="152" customWidth="1"/>
    <col min="10497" max="10497" width="10.109375" style="152" customWidth="1"/>
    <col min="10498" max="10498" width="10.33203125" style="152" customWidth="1"/>
    <col min="10499" max="10499" width="11.33203125" style="152" customWidth="1"/>
    <col min="10500" max="10733" width="23.33203125" style="152"/>
    <col min="10734" max="10734" width="6" style="152" customWidth="1"/>
    <col min="10735" max="10735" width="51" style="152" customWidth="1"/>
    <col min="10736" max="10736" width="8" style="152" customWidth="1"/>
    <col min="10737" max="10737" width="13.33203125" style="152" customWidth="1"/>
    <col min="10738" max="10739" width="10.33203125" style="152" customWidth="1"/>
    <col min="10740" max="10748" width="11.33203125" style="152" customWidth="1"/>
    <col min="10749" max="10749" width="11.109375" style="152" customWidth="1"/>
    <col min="10750" max="10750" width="10.6640625" style="152" customWidth="1"/>
    <col min="10751" max="10751" width="9.88671875" style="152" customWidth="1"/>
    <col min="10752" max="10752" width="11.33203125" style="152" customWidth="1"/>
    <col min="10753" max="10753" width="10.109375" style="152" customWidth="1"/>
    <col min="10754" max="10754" width="10.33203125" style="152" customWidth="1"/>
    <col min="10755" max="10755" width="11.33203125" style="152" customWidth="1"/>
    <col min="10756" max="10989" width="23.33203125" style="152"/>
    <col min="10990" max="10990" width="6" style="152" customWidth="1"/>
    <col min="10991" max="10991" width="51" style="152" customWidth="1"/>
    <col min="10992" max="10992" width="8" style="152" customWidth="1"/>
    <col min="10993" max="10993" width="13.33203125" style="152" customWidth="1"/>
    <col min="10994" max="10995" width="10.33203125" style="152" customWidth="1"/>
    <col min="10996" max="11004" width="11.33203125" style="152" customWidth="1"/>
    <col min="11005" max="11005" width="11.109375" style="152" customWidth="1"/>
    <col min="11006" max="11006" width="10.6640625" style="152" customWidth="1"/>
    <col min="11007" max="11007" width="9.88671875" style="152" customWidth="1"/>
    <col min="11008" max="11008" width="11.33203125" style="152" customWidth="1"/>
    <col min="11009" max="11009" width="10.109375" style="152" customWidth="1"/>
    <col min="11010" max="11010" width="10.33203125" style="152" customWidth="1"/>
    <col min="11011" max="11011" width="11.33203125" style="152" customWidth="1"/>
    <col min="11012" max="11245" width="23.33203125" style="152"/>
    <col min="11246" max="11246" width="6" style="152" customWidth="1"/>
    <col min="11247" max="11247" width="51" style="152" customWidth="1"/>
    <col min="11248" max="11248" width="8" style="152" customWidth="1"/>
    <col min="11249" max="11249" width="13.33203125" style="152" customWidth="1"/>
    <col min="11250" max="11251" width="10.33203125" style="152" customWidth="1"/>
    <col min="11252" max="11260" width="11.33203125" style="152" customWidth="1"/>
    <col min="11261" max="11261" width="11.109375" style="152" customWidth="1"/>
    <col min="11262" max="11262" width="10.6640625" style="152" customWidth="1"/>
    <col min="11263" max="11263" width="9.88671875" style="152" customWidth="1"/>
    <col min="11264" max="11264" width="11.33203125" style="152" customWidth="1"/>
    <col min="11265" max="11265" width="10.109375" style="152" customWidth="1"/>
    <col min="11266" max="11266" width="10.33203125" style="152" customWidth="1"/>
    <col min="11267" max="11267" width="11.33203125" style="152" customWidth="1"/>
    <col min="11268" max="11501" width="23.33203125" style="152"/>
    <col min="11502" max="11502" width="6" style="152" customWidth="1"/>
    <col min="11503" max="11503" width="51" style="152" customWidth="1"/>
    <col min="11504" max="11504" width="8" style="152" customWidth="1"/>
    <col min="11505" max="11505" width="13.33203125" style="152" customWidth="1"/>
    <col min="11506" max="11507" width="10.33203125" style="152" customWidth="1"/>
    <col min="11508" max="11516" width="11.33203125" style="152" customWidth="1"/>
    <col min="11517" max="11517" width="11.109375" style="152" customWidth="1"/>
    <col min="11518" max="11518" width="10.6640625" style="152" customWidth="1"/>
    <col min="11519" max="11519" width="9.88671875" style="152" customWidth="1"/>
    <col min="11520" max="11520" width="11.33203125" style="152" customWidth="1"/>
    <col min="11521" max="11521" width="10.109375" style="152" customWidth="1"/>
    <col min="11522" max="11522" width="10.33203125" style="152" customWidth="1"/>
    <col min="11523" max="11523" width="11.33203125" style="152" customWidth="1"/>
    <col min="11524" max="11757" width="23.33203125" style="152"/>
    <col min="11758" max="11758" width="6" style="152" customWidth="1"/>
    <col min="11759" max="11759" width="51" style="152" customWidth="1"/>
    <col min="11760" max="11760" width="8" style="152" customWidth="1"/>
    <col min="11761" max="11761" width="13.33203125" style="152" customWidth="1"/>
    <col min="11762" max="11763" width="10.33203125" style="152" customWidth="1"/>
    <col min="11764" max="11772" width="11.33203125" style="152" customWidth="1"/>
    <col min="11773" max="11773" width="11.109375" style="152" customWidth="1"/>
    <col min="11774" max="11774" width="10.6640625" style="152" customWidth="1"/>
    <col min="11775" max="11775" width="9.88671875" style="152" customWidth="1"/>
    <col min="11776" max="11776" width="11.33203125" style="152" customWidth="1"/>
    <col min="11777" max="11777" width="10.109375" style="152" customWidth="1"/>
    <col min="11778" max="11778" width="10.33203125" style="152" customWidth="1"/>
    <col min="11779" max="11779" width="11.33203125" style="152" customWidth="1"/>
    <col min="11780" max="12013" width="23.33203125" style="152"/>
    <col min="12014" max="12014" width="6" style="152" customWidth="1"/>
    <col min="12015" max="12015" width="51" style="152" customWidth="1"/>
    <col min="12016" max="12016" width="8" style="152" customWidth="1"/>
    <col min="12017" max="12017" width="13.33203125" style="152" customWidth="1"/>
    <col min="12018" max="12019" width="10.33203125" style="152" customWidth="1"/>
    <col min="12020" max="12028" width="11.33203125" style="152" customWidth="1"/>
    <col min="12029" max="12029" width="11.109375" style="152" customWidth="1"/>
    <col min="12030" max="12030" width="10.6640625" style="152" customWidth="1"/>
    <col min="12031" max="12031" width="9.88671875" style="152" customWidth="1"/>
    <col min="12032" max="12032" width="11.33203125" style="152" customWidth="1"/>
    <col min="12033" max="12033" width="10.109375" style="152" customWidth="1"/>
    <col min="12034" max="12034" width="10.33203125" style="152" customWidth="1"/>
    <col min="12035" max="12035" width="11.33203125" style="152" customWidth="1"/>
    <col min="12036" max="12269" width="23.33203125" style="152"/>
    <col min="12270" max="12270" width="6" style="152" customWidth="1"/>
    <col min="12271" max="12271" width="51" style="152" customWidth="1"/>
    <col min="12272" max="12272" width="8" style="152" customWidth="1"/>
    <col min="12273" max="12273" width="13.33203125" style="152" customWidth="1"/>
    <col min="12274" max="12275" width="10.33203125" style="152" customWidth="1"/>
    <col min="12276" max="12284" width="11.33203125" style="152" customWidth="1"/>
    <col min="12285" max="12285" width="11.109375" style="152" customWidth="1"/>
    <col min="12286" max="12286" width="10.6640625" style="152" customWidth="1"/>
    <col min="12287" max="12287" width="9.88671875" style="152" customWidth="1"/>
    <col min="12288" max="12288" width="11.33203125" style="152" customWidth="1"/>
    <col min="12289" max="12289" width="10.109375" style="152" customWidth="1"/>
    <col min="12290" max="12290" width="10.33203125" style="152" customWidth="1"/>
    <col min="12291" max="12291" width="11.33203125" style="152" customWidth="1"/>
    <col min="12292" max="12525" width="23.33203125" style="152"/>
    <col min="12526" max="12526" width="6" style="152" customWidth="1"/>
    <col min="12527" max="12527" width="51" style="152" customWidth="1"/>
    <col min="12528" max="12528" width="8" style="152" customWidth="1"/>
    <col min="12529" max="12529" width="13.33203125" style="152" customWidth="1"/>
    <col min="12530" max="12531" width="10.33203125" style="152" customWidth="1"/>
    <col min="12532" max="12540" width="11.33203125" style="152" customWidth="1"/>
    <col min="12541" max="12541" width="11.109375" style="152" customWidth="1"/>
    <col min="12542" max="12542" width="10.6640625" style="152" customWidth="1"/>
    <col min="12543" max="12543" width="9.88671875" style="152" customWidth="1"/>
    <col min="12544" max="12544" width="11.33203125" style="152" customWidth="1"/>
    <col min="12545" max="12545" width="10.109375" style="152" customWidth="1"/>
    <col min="12546" max="12546" width="10.33203125" style="152" customWidth="1"/>
    <col min="12547" max="12547" width="11.33203125" style="152" customWidth="1"/>
    <col min="12548" max="12781" width="23.33203125" style="152"/>
    <col min="12782" max="12782" width="6" style="152" customWidth="1"/>
    <col min="12783" max="12783" width="51" style="152" customWidth="1"/>
    <col min="12784" max="12784" width="8" style="152" customWidth="1"/>
    <col min="12785" max="12785" width="13.33203125" style="152" customWidth="1"/>
    <col min="12786" max="12787" width="10.33203125" style="152" customWidth="1"/>
    <col min="12788" max="12796" width="11.33203125" style="152" customWidth="1"/>
    <col min="12797" max="12797" width="11.109375" style="152" customWidth="1"/>
    <col min="12798" max="12798" width="10.6640625" style="152" customWidth="1"/>
    <col min="12799" max="12799" width="9.88671875" style="152" customWidth="1"/>
    <col min="12800" max="12800" width="11.33203125" style="152" customWidth="1"/>
    <col min="12801" max="12801" width="10.109375" style="152" customWidth="1"/>
    <col min="12802" max="12802" width="10.33203125" style="152" customWidth="1"/>
    <col min="12803" max="12803" width="11.33203125" style="152" customWidth="1"/>
    <col min="12804" max="13037" width="23.33203125" style="152"/>
    <col min="13038" max="13038" width="6" style="152" customWidth="1"/>
    <col min="13039" max="13039" width="51" style="152" customWidth="1"/>
    <col min="13040" max="13040" width="8" style="152" customWidth="1"/>
    <col min="13041" max="13041" width="13.33203125" style="152" customWidth="1"/>
    <col min="13042" max="13043" width="10.33203125" style="152" customWidth="1"/>
    <col min="13044" max="13052" width="11.33203125" style="152" customWidth="1"/>
    <col min="13053" max="13053" width="11.109375" style="152" customWidth="1"/>
    <col min="13054" max="13054" width="10.6640625" style="152" customWidth="1"/>
    <col min="13055" max="13055" width="9.88671875" style="152" customWidth="1"/>
    <col min="13056" max="13056" width="11.33203125" style="152" customWidth="1"/>
    <col min="13057" max="13057" width="10.109375" style="152" customWidth="1"/>
    <col min="13058" max="13058" width="10.33203125" style="152" customWidth="1"/>
    <col min="13059" max="13059" width="11.33203125" style="152" customWidth="1"/>
    <col min="13060" max="13293" width="23.33203125" style="152"/>
    <col min="13294" max="13294" width="6" style="152" customWidth="1"/>
    <col min="13295" max="13295" width="51" style="152" customWidth="1"/>
    <col min="13296" max="13296" width="8" style="152" customWidth="1"/>
    <col min="13297" max="13297" width="13.33203125" style="152" customWidth="1"/>
    <col min="13298" max="13299" width="10.33203125" style="152" customWidth="1"/>
    <col min="13300" max="13308" width="11.33203125" style="152" customWidth="1"/>
    <col min="13309" max="13309" width="11.109375" style="152" customWidth="1"/>
    <col min="13310" max="13310" width="10.6640625" style="152" customWidth="1"/>
    <col min="13311" max="13311" width="9.88671875" style="152" customWidth="1"/>
    <col min="13312" max="13312" width="11.33203125" style="152" customWidth="1"/>
    <col min="13313" max="13313" width="10.109375" style="152" customWidth="1"/>
    <col min="13314" max="13314" width="10.33203125" style="152" customWidth="1"/>
    <col min="13315" max="13315" width="11.33203125" style="152" customWidth="1"/>
    <col min="13316" max="13549" width="23.33203125" style="152"/>
    <col min="13550" max="13550" width="6" style="152" customWidth="1"/>
    <col min="13551" max="13551" width="51" style="152" customWidth="1"/>
    <col min="13552" max="13552" width="8" style="152" customWidth="1"/>
    <col min="13553" max="13553" width="13.33203125" style="152" customWidth="1"/>
    <col min="13554" max="13555" width="10.33203125" style="152" customWidth="1"/>
    <col min="13556" max="13564" width="11.33203125" style="152" customWidth="1"/>
    <col min="13565" max="13565" width="11.109375" style="152" customWidth="1"/>
    <col min="13566" max="13566" width="10.6640625" style="152" customWidth="1"/>
    <col min="13567" max="13567" width="9.88671875" style="152" customWidth="1"/>
    <col min="13568" max="13568" width="11.33203125" style="152" customWidth="1"/>
    <col min="13569" max="13569" width="10.109375" style="152" customWidth="1"/>
    <col min="13570" max="13570" width="10.33203125" style="152" customWidth="1"/>
    <col min="13571" max="13571" width="11.33203125" style="152" customWidth="1"/>
    <col min="13572" max="13805" width="23.33203125" style="152"/>
    <col min="13806" max="13806" width="6" style="152" customWidth="1"/>
    <col min="13807" max="13807" width="51" style="152" customWidth="1"/>
    <col min="13808" max="13808" width="8" style="152" customWidth="1"/>
    <col min="13809" max="13809" width="13.33203125" style="152" customWidth="1"/>
    <col min="13810" max="13811" width="10.33203125" style="152" customWidth="1"/>
    <col min="13812" max="13820" width="11.33203125" style="152" customWidth="1"/>
    <col min="13821" max="13821" width="11.109375" style="152" customWidth="1"/>
    <col min="13822" max="13822" width="10.6640625" style="152" customWidth="1"/>
    <col min="13823" max="13823" width="9.88671875" style="152" customWidth="1"/>
    <col min="13824" max="13824" width="11.33203125" style="152" customWidth="1"/>
    <col min="13825" max="13825" width="10.109375" style="152" customWidth="1"/>
    <col min="13826" max="13826" width="10.33203125" style="152" customWidth="1"/>
    <col min="13827" max="13827" width="11.33203125" style="152" customWidth="1"/>
    <col min="13828" max="14061" width="23.33203125" style="152"/>
    <col min="14062" max="14062" width="6" style="152" customWidth="1"/>
    <col min="14063" max="14063" width="51" style="152" customWidth="1"/>
    <col min="14064" max="14064" width="8" style="152" customWidth="1"/>
    <col min="14065" max="14065" width="13.33203125" style="152" customWidth="1"/>
    <col min="14066" max="14067" width="10.33203125" style="152" customWidth="1"/>
    <col min="14068" max="14076" width="11.33203125" style="152" customWidth="1"/>
    <col min="14077" max="14077" width="11.109375" style="152" customWidth="1"/>
    <col min="14078" max="14078" width="10.6640625" style="152" customWidth="1"/>
    <col min="14079" max="14079" width="9.88671875" style="152" customWidth="1"/>
    <col min="14080" max="14080" width="11.33203125" style="152" customWidth="1"/>
    <col min="14081" max="14081" width="10.109375" style="152" customWidth="1"/>
    <col min="14082" max="14082" width="10.33203125" style="152" customWidth="1"/>
    <col min="14083" max="14083" width="11.33203125" style="152" customWidth="1"/>
    <col min="14084" max="14317" width="23.33203125" style="152"/>
    <col min="14318" max="14318" width="6" style="152" customWidth="1"/>
    <col min="14319" max="14319" width="51" style="152" customWidth="1"/>
    <col min="14320" max="14320" width="8" style="152" customWidth="1"/>
    <col min="14321" max="14321" width="13.33203125" style="152" customWidth="1"/>
    <col min="14322" max="14323" width="10.33203125" style="152" customWidth="1"/>
    <col min="14324" max="14332" width="11.33203125" style="152" customWidth="1"/>
    <col min="14333" max="14333" width="11.109375" style="152" customWidth="1"/>
    <col min="14334" max="14334" width="10.6640625" style="152" customWidth="1"/>
    <col min="14335" max="14335" width="9.88671875" style="152" customWidth="1"/>
    <col min="14336" max="14336" width="11.33203125" style="152" customWidth="1"/>
    <col min="14337" max="14337" width="10.109375" style="152" customWidth="1"/>
    <col min="14338" max="14338" width="10.33203125" style="152" customWidth="1"/>
    <col min="14339" max="14339" width="11.33203125" style="152" customWidth="1"/>
    <col min="14340" max="14573" width="23.33203125" style="152"/>
    <col min="14574" max="14574" width="6" style="152" customWidth="1"/>
    <col min="14575" max="14575" width="51" style="152" customWidth="1"/>
    <col min="14576" max="14576" width="8" style="152" customWidth="1"/>
    <col min="14577" max="14577" width="13.33203125" style="152" customWidth="1"/>
    <col min="14578" max="14579" width="10.33203125" style="152" customWidth="1"/>
    <col min="14580" max="14588" width="11.33203125" style="152" customWidth="1"/>
    <col min="14589" max="14589" width="11.109375" style="152" customWidth="1"/>
    <col min="14590" max="14590" width="10.6640625" style="152" customWidth="1"/>
    <col min="14591" max="14591" width="9.88671875" style="152" customWidth="1"/>
    <col min="14592" max="14592" width="11.33203125" style="152" customWidth="1"/>
    <col min="14593" max="14593" width="10.109375" style="152" customWidth="1"/>
    <col min="14594" max="14594" width="10.33203125" style="152" customWidth="1"/>
    <col min="14595" max="14595" width="11.33203125" style="152" customWidth="1"/>
    <col min="14596" max="14829" width="23.33203125" style="152"/>
    <col min="14830" max="14830" width="6" style="152" customWidth="1"/>
    <col min="14831" max="14831" width="51" style="152" customWidth="1"/>
    <col min="14832" max="14832" width="8" style="152" customWidth="1"/>
    <col min="14833" max="14833" width="13.33203125" style="152" customWidth="1"/>
    <col min="14834" max="14835" width="10.33203125" style="152" customWidth="1"/>
    <col min="14836" max="14844" width="11.33203125" style="152" customWidth="1"/>
    <col min="14845" max="14845" width="11.109375" style="152" customWidth="1"/>
    <col min="14846" max="14846" width="10.6640625" style="152" customWidth="1"/>
    <col min="14847" max="14847" width="9.88671875" style="152" customWidth="1"/>
    <col min="14848" max="14848" width="11.33203125" style="152" customWidth="1"/>
    <col min="14849" max="14849" width="10.109375" style="152" customWidth="1"/>
    <col min="14850" max="14850" width="10.33203125" style="152" customWidth="1"/>
    <col min="14851" max="14851" width="11.33203125" style="152" customWidth="1"/>
    <col min="14852" max="15085" width="23.33203125" style="152"/>
    <col min="15086" max="15086" width="6" style="152" customWidth="1"/>
    <col min="15087" max="15087" width="51" style="152" customWidth="1"/>
    <col min="15088" max="15088" width="8" style="152" customWidth="1"/>
    <col min="15089" max="15089" width="13.33203125" style="152" customWidth="1"/>
    <col min="15090" max="15091" width="10.33203125" style="152" customWidth="1"/>
    <col min="15092" max="15100" width="11.33203125" style="152" customWidth="1"/>
    <col min="15101" max="15101" width="11.109375" style="152" customWidth="1"/>
    <col min="15102" max="15102" width="10.6640625" style="152" customWidth="1"/>
    <col min="15103" max="15103" width="9.88671875" style="152" customWidth="1"/>
    <col min="15104" max="15104" width="11.33203125" style="152" customWidth="1"/>
    <col min="15105" max="15105" width="10.109375" style="152" customWidth="1"/>
    <col min="15106" max="15106" width="10.33203125" style="152" customWidth="1"/>
    <col min="15107" max="15107" width="11.33203125" style="152" customWidth="1"/>
    <col min="15108" max="15341" width="23.33203125" style="152"/>
    <col min="15342" max="15342" width="6" style="152" customWidth="1"/>
    <col min="15343" max="15343" width="51" style="152" customWidth="1"/>
    <col min="15344" max="15344" width="8" style="152" customWidth="1"/>
    <col min="15345" max="15345" width="13.33203125" style="152" customWidth="1"/>
    <col min="15346" max="15347" width="10.33203125" style="152" customWidth="1"/>
    <col min="15348" max="15356" width="11.33203125" style="152" customWidth="1"/>
    <col min="15357" max="15357" width="11.109375" style="152" customWidth="1"/>
    <col min="15358" max="15358" width="10.6640625" style="152" customWidth="1"/>
    <col min="15359" max="15359" width="9.88671875" style="152" customWidth="1"/>
    <col min="15360" max="15360" width="11.33203125" style="152" customWidth="1"/>
    <col min="15361" max="15361" width="10.109375" style="152" customWidth="1"/>
    <col min="15362" max="15362" width="10.33203125" style="152" customWidth="1"/>
    <col min="15363" max="15363" width="11.33203125" style="152" customWidth="1"/>
    <col min="15364" max="15597" width="23.33203125" style="152"/>
    <col min="15598" max="15598" width="6" style="152" customWidth="1"/>
    <col min="15599" max="15599" width="51" style="152" customWidth="1"/>
    <col min="15600" max="15600" width="8" style="152" customWidth="1"/>
    <col min="15601" max="15601" width="13.33203125" style="152" customWidth="1"/>
    <col min="15602" max="15603" width="10.33203125" style="152" customWidth="1"/>
    <col min="15604" max="15612" width="11.33203125" style="152" customWidth="1"/>
    <col min="15613" max="15613" width="11.109375" style="152" customWidth="1"/>
    <col min="15614" max="15614" width="10.6640625" style="152" customWidth="1"/>
    <col min="15615" max="15615" width="9.88671875" style="152" customWidth="1"/>
    <col min="15616" max="15616" width="11.33203125" style="152" customWidth="1"/>
    <col min="15617" max="15617" width="10.109375" style="152" customWidth="1"/>
    <col min="15618" max="15618" width="10.33203125" style="152" customWidth="1"/>
    <col min="15619" max="15619" width="11.33203125" style="152" customWidth="1"/>
    <col min="15620" max="15853" width="23.33203125" style="152"/>
    <col min="15854" max="15854" width="6" style="152" customWidth="1"/>
    <col min="15855" max="15855" width="51" style="152" customWidth="1"/>
    <col min="15856" max="15856" width="8" style="152" customWidth="1"/>
    <col min="15857" max="15857" width="13.33203125" style="152" customWidth="1"/>
    <col min="15858" max="15859" width="10.33203125" style="152" customWidth="1"/>
    <col min="15860" max="15868" width="11.33203125" style="152" customWidth="1"/>
    <col min="15869" max="15869" width="11.109375" style="152" customWidth="1"/>
    <col min="15870" max="15870" width="10.6640625" style="152" customWidth="1"/>
    <col min="15871" max="15871" width="9.88671875" style="152" customWidth="1"/>
    <col min="15872" max="15872" width="11.33203125" style="152" customWidth="1"/>
    <col min="15873" max="15873" width="10.109375" style="152" customWidth="1"/>
    <col min="15874" max="15874" width="10.33203125" style="152" customWidth="1"/>
    <col min="15875" max="15875" width="11.33203125" style="152" customWidth="1"/>
    <col min="15876" max="16109" width="23.33203125" style="152"/>
    <col min="16110" max="16110" width="6" style="152" customWidth="1"/>
    <col min="16111" max="16111" width="51" style="152" customWidth="1"/>
    <col min="16112" max="16112" width="8" style="152" customWidth="1"/>
    <col min="16113" max="16113" width="13.33203125" style="152" customWidth="1"/>
    <col min="16114" max="16115" width="10.33203125" style="152" customWidth="1"/>
    <col min="16116" max="16124" width="11.33203125" style="152" customWidth="1"/>
    <col min="16125" max="16125" width="11.109375" style="152" customWidth="1"/>
    <col min="16126" max="16126" width="10.6640625" style="152" customWidth="1"/>
    <col min="16127" max="16127" width="9.88671875" style="152" customWidth="1"/>
    <col min="16128" max="16128" width="11.33203125" style="152" customWidth="1"/>
    <col min="16129" max="16129" width="10.109375" style="152" customWidth="1"/>
    <col min="16130" max="16130" width="10.33203125" style="152" customWidth="1"/>
    <col min="16131" max="16131" width="11.33203125" style="152" customWidth="1"/>
    <col min="16132" max="16384" width="23.33203125" style="152"/>
  </cols>
  <sheetData>
    <row r="1" spans="1:15" x14ac:dyDescent="0.25">
      <c r="A1" s="282" t="s">
        <v>106</v>
      </c>
      <c r="B1" s="282"/>
    </row>
    <row r="2" spans="1:15" ht="17.399999999999999" customHeight="1" x14ac:dyDescent="0.25">
      <c r="A2" s="283" t="s">
        <v>303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</row>
    <row r="3" spans="1:15" ht="15.6" customHeight="1" x14ac:dyDescent="0.25">
      <c r="A3" s="284" t="s">
        <v>107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</row>
    <row r="4" spans="1:15" x14ac:dyDescent="0.25">
      <c r="A4" s="280" t="s">
        <v>2</v>
      </c>
      <c r="B4" s="280" t="s">
        <v>3</v>
      </c>
      <c r="C4" s="280" t="s">
        <v>4</v>
      </c>
      <c r="D4" s="280" t="s">
        <v>308</v>
      </c>
      <c r="E4" s="277" t="s">
        <v>288</v>
      </c>
      <c r="F4" s="278"/>
      <c r="G4" s="278"/>
      <c r="H4" s="278"/>
      <c r="I4" s="278"/>
      <c r="J4" s="278"/>
      <c r="K4" s="278"/>
      <c r="L4" s="278"/>
      <c r="M4" s="278"/>
      <c r="N4" s="278"/>
      <c r="O4" s="279"/>
    </row>
    <row r="5" spans="1:15" ht="31.2" x14ac:dyDescent="0.25">
      <c r="A5" s="281"/>
      <c r="B5" s="281"/>
      <c r="C5" s="281"/>
      <c r="D5" s="281"/>
      <c r="E5" s="103" t="s">
        <v>158</v>
      </c>
      <c r="F5" s="103" t="s">
        <v>161</v>
      </c>
      <c r="G5" s="103" t="s">
        <v>156</v>
      </c>
      <c r="H5" s="103" t="s">
        <v>159</v>
      </c>
      <c r="I5" s="103" t="s">
        <v>160</v>
      </c>
      <c r="J5" s="103" t="s">
        <v>162</v>
      </c>
      <c r="K5" s="103" t="s">
        <v>157</v>
      </c>
      <c r="L5" s="103" t="s">
        <v>163</v>
      </c>
      <c r="M5" s="103" t="s">
        <v>165</v>
      </c>
      <c r="N5" s="103" t="s">
        <v>164</v>
      </c>
      <c r="O5" s="103" t="s">
        <v>222</v>
      </c>
    </row>
    <row r="6" spans="1:15" s="151" customFormat="1" x14ac:dyDescent="0.25">
      <c r="A6" s="101">
        <v>1</v>
      </c>
      <c r="B6" s="101">
        <v>2</v>
      </c>
      <c r="C6" s="101">
        <v>3</v>
      </c>
      <c r="D6" s="101" t="s">
        <v>309</v>
      </c>
      <c r="E6" s="101">
        <v>5</v>
      </c>
      <c r="F6" s="101">
        <v>6</v>
      </c>
      <c r="G6" s="101">
        <v>7</v>
      </c>
      <c r="H6" s="101">
        <v>8</v>
      </c>
      <c r="I6" s="101">
        <v>9</v>
      </c>
      <c r="J6" s="101">
        <v>10</v>
      </c>
      <c r="K6" s="101">
        <v>11</v>
      </c>
      <c r="L6" s="101">
        <v>12</v>
      </c>
      <c r="M6" s="101">
        <v>13</v>
      </c>
      <c r="N6" s="101">
        <v>14</v>
      </c>
      <c r="O6" s="101">
        <v>15</v>
      </c>
    </row>
    <row r="7" spans="1:15" s="153" customFormat="1" x14ac:dyDescent="0.25">
      <c r="A7" s="103"/>
      <c r="B7" s="104" t="s">
        <v>308</v>
      </c>
      <c r="C7" s="103"/>
      <c r="D7" s="96">
        <v>450.63000000000005</v>
      </c>
      <c r="E7" s="96">
        <v>4.87</v>
      </c>
      <c r="F7" s="96">
        <v>34</v>
      </c>
      <c r="G7" s="96">
        <v>13.969999999999999</v>
      </c>
      <c r="H7" s="96">
        <v>22.07</v>
      </c>
      <c r="I7" s="96">
        <v>4.5999999999999996</v>
      </c>
      <c r="J7" s="96">
        <v>12.399999999999999</v>
      </c>
      <c r="K7" s="96">
        <v>73.930000000000035</v>
      </c>
      <c r="L7" s="96">
        <v>10.799999999999999</v>
      </c>
      <c r="M7" s="96">
        <v>61</v>
      </c>
      <c r="N7" s="96">
        <v>166.1</v>
      </c>
      <c r="O7" s="96">
        <v>46.89</v>
      </c>
    </row>
    <row r="8" spans="1:15" s="153" customFormat="1" x14ac:dyDescent="0.25">
      <c r="A8" s="103">
        <v>1</v>
      </c>
      <c r="B8" s="104" t="s">
        <v>5</v>
      </c>
      <c r="C8" s="103" t="s">
        <v>6</v>
      </c>
      <c r="D8" s="96">
        <v>441.38000000000005</v>
      </c>
      <c r="E8" s="96">
        <v>4.87</v>
      </c>
      <c r="F8" s="96">
        <v>30.680000000000003</v>
      </c>
      <c r="G8" s="96">
        <v>13.969999999999999</v>
      </c>
      <c r="H8" s="96">
        <v>22.07</v>
      </c>
      <c r="I8" s="96">
        <v>4.3499999999999996</v>
      </c>
      <c r="J8" s="96">
        <v>12.2</v>
      </c>
      <c r="K8" s="96">
        <v>73.78000000000003</v>
      </c>
      <c r="L8" s="96">
        <v>10.27</v>
      </c>
      <c r="M8" s="96">
        <v>59.5</v>
      </c>
      <c r="N8" s="96">
        <v>164</v>
      </c>
      <c r="O8" s="96">
        <v>45.69</v>
      </c>
    </row>
    <row r="9" spans="1:15" x14ac:dyDescent="0.25">
      <c r="A9" s="101" t="s">
        <v>7</v>
      </c>
      <c r="B9" s="102" t="s">
        <v>8</v>
      </c>
      <c r="C9" s="101" t="s">
        <v>9</v>
      </c>
      <c r="D9" s="99">
        <v>41.660000000000004</v>
      </c>
      <c r="E9" s="99">
        <v>0</v>
      </c>
      <c r="F9" s="99">
        <v>0</v>
      </c>
      <c r="G9" s="99">
        <v>0</v>
      </c>
      <c r="H9" s="99">
        <v>0</v>
      </c>
      <c r="I9" s="99">
        <v>2.35</v>
      </c>
      <c r="J9" s="99">
        <v>0</v>
      </c>
      <c r="K9" s="99">
        <v>20.010000000000002</v>
      </c>
      <c r="L9" s="99">
        <v>0</v>
      </c>
      <c r="M9" s="99">
        <v>3.6</v>
      </c>
      <c r="N9" s="99">
        <v>10.7</v>
      </c>
      <c r="O9" s="99">
        <v>5</v>
      </c>
    </row>
    <row r="10" spans="1:15" x14ac:dyDescent="0.25">
      <c r="A10" s="101"/>
      <c r="B10" s="102" t="s">
        <v>10</v>
      </c>
      <c r="C10" s="101" t="s">
        <v>11</v>
      </c>
      <c r="D10" s="99">
        <v>41.660000000000004</v>
      </c>
      <c r="E10" s="99">
        <v>0</v>
      </c>
      <c r="F10" s="99">
        <v>0</v>
      </c>
      <c r="G10" s="99">
        <v>0</v>
      </c>
      <c r="H10" s="99">
        <v>0</v>
      </c>
      <c r="I10" s="99">
        <v>2.35</v>
      </c>
      <c r="J10" s="99">
        <v>0</v>
      </c>
      <c r="K10" s="99">
        <v>20.010000000000002</v>
      </c>
      <c r="L10" s="99">
        <v>0</v>
      </c>
      <c r="M10" s="99">
        <v>3.6</v>
      </c>
      <c r="N10" s="99">
        <v>10.7</v>
      </c>
      <c r="O10" s="99">
        <v>5</v>
      </c>
    </row>
    <row r="11" spans="1:15" hidden="1" x14ac:dyDescent="0.25">
      <c r="A11" s="101"/>
      <c r="B11" s="102" t="s">
        <v>235</v>
      </c>
      <c r="C11" s="101" t="s">
        <v>236</v>
      </c>
      <c r="D11" s="99">
        <v>0</v>
      </c>
      <c r="E11" s="99">
        <v>0</v>
      </c>
      <c r="F11" s="99">
        <v>0</v>
      </c>
      <c r="G11" s="99">
        <v>0</v>
      </c>
      <c r="H11" s="99">
        <v>0</v>
      </c>
      <c r="I11" s="99">
        <v>0</v>
      </c>
      <c r="J11" s="99">
        <v>0</v>
      </c>
      <c r="K11" s="99">
        <v>0</v>
      </c>
      <c r="L11" s="99">
        <v>0</v>
      </c>
      <c r="M11" s="99">
        <v>0</v>
      </c>
      <c r="N11" s="99">
        <v>0</v>
      </c>
      <c r="O11" s="99">
        <v>0</v>
      </c>
    </row>
    <row r="12" spans="1:15" hidden="1" x14ac:dyDescent="0.25">
      <c r="A12" s="101"/>
      <c r="B12" s="102" t="s">
        <v>237</v>
      </c>
      <c r="C12" s="101" t="s">
        <v>238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99">
        <v>0</v>
      </c>
      <c r="N12" s="99">
        <v>0</v>
      </c>
      <c r="O12" s="99">
        <v>0</v>
      </c>
    </row>
    <row r="13" spans="1:15" x14ac:dyDescent="0.25">
      <c r="A13" s="101" t="s">
        <v>12</v>
      </c>
      <c r="B13" s="102" t="s">
        <v>13</v>
      </c>
      <c r="C13" s="101" t="s">
        <v>14</v>
      </c>
      <c r="D13" s="99">
        <v>124.49999999999997</v>
      </c>
      <c r="E13" s="99">
        <v>0</v>
      </c>
      <c r="F13" s="99">
        <v>8.5000000000000036</v>
      </c>
      <c r="G13" s="99">
        <v>0</v>
      </c>
      <c r="H13" s="99">
        <v>0</v>
      </c>
      <c r="I13" s="99">
        <v>0</v>
      </c>
      <c r="J13" s="99">
        <v>4</v>
      </c>
      <c r="K13" s="99">
        <v>0.45</v>
      </c>
      <c r="L13" s="99">
        <v>0</v>
      </c>
      <c r="M13" s="99">
        <v>2.6</v>
      </c>
      <c r="N13" s="99">
        <v>108.95</v>
      </c>
      <c r="O13" s="99">
        <v>0</v>
      </c>
    </row>
    <row r="14" spans="1:15" x14ac:dyDescent="0.25">
      <c r="A14" s="101" t="s">
        <v>15</v>
      </c>
      <c r="B14" s="102" t="s">
        <v>16</v>
      </c>
      <c r="C14" s="101" t="s">
        <v>17</v>
      </c>
      <c r="D14" s="99">
        <v>271.08000000000004</v>
      </c>
      <c r="E14" s="99">
        <v>4.87</v>
      </c>
      <c r="F14" s="99">
        <v>18.850000000000001</v>
      </c>
      <c r="G14" s="99">
        <v>13.969999999999999</v>
      </c>
      <c r="H14" s="99">
        <v>22.07</v>
      </c>
      <c r="I14" s="99">
        <v>2</v>
      </c>
      <c r="J14" s="99">
        <v>8.1999999999999993</v>
      </c>
      <c r="K14" s="99">
        <v>53.320000000000022</v>
      </c>
      <c r="L14" s="99">
        <v>10.27</v>
      </c>
      <c r="M14" s="99">
        <v>52.79</v>
      </c>
      <c r="N14" s="99">
        <v>44.349999999999994</v>
      </c>
      <c r="O14" s="99">
        <v>40.39</v>
      </c>
    </row>
    <row r="15" spans="1:15" x14ac:dyDescent="0.25">
      <c r="A15" s="101" t="s">
        <v>18</v>
      </c>
      <c r="B15" s="102" t="s">
        <v>109</v>
      </c>
      <c r="C15" s="101" t="s">
        <v>110</v>
      </c>
      <c r="D15" s="99">
        <v>0</v>
      </c>
      <c r="E15" s="99">
        <v>0</v>
      </c>
      <c r="F15" s="99">
        <v>0</v>
      </c>
      <c r="G15" s="99">
        <v>0</v>
      </c>
      <c r="H15" s="99">
        <v>0</v>
      </c>
      <c r="I15" s="99">
        <v>0</v>
      </c>
      <c r="J15" s="99">
        <v>0</v>
      </c>
      <c r="K15" s="99">
        <v>0</v>
      </c>
      <c r="L15" s="99">
        <v>0</v>
      </c>
      <c r="M15" s="99">
        <v>0</v>
      </c>
      <c r="N15" s="99">
        <v>0</v>
      </c>
      <c r="O15" s="99">
        <v>0</v>
      </c>
    </row>
    <row r="16" spans="1:15" x14ac:dyDescent="0.25">
      <c r="A16" s="101" t="s">
        <v>19</v>
      </c>
      <c r="B16" s="102" t="s">
        <v>111</v>
      </c>
      <c r="C16" s="101" t="s">
        <v>112</v>
      </c>
      <c r="D16" s="99">
        <v>0</v>
      </c>
      <c r="E16" s="99">
        <v>0</v>
      </c>
      <c r="F16" s="99">
        <v>0</v>
      </c>
      <c r="G16" s="99">
        <v>0</v>
      </c>
      <c r="H16" s="99">
        <v>0</v>
      </c>
      <c r="I16" s="99">
        <v>0</v>
      </c>
      <c r="J16" s="99">
        <v>0</v>
      </c>
      <c r="K16" s="99">
        <v>0</v>
      </c>
      <c r="L16" s="99">
        <v>0</v>
      </c>
      <c r="M16" s="99">
        <v>0</v>
      </c>
      <c r="N16" s="99">
        <v>0</v>
      </c>
      <c r="O16" s="99">
        <v>0</v>
      </c>
    </row>
    <row r="17" spans="1:15" x14ac:dyDescent="0.25">
      <c r="A17" s="101" t="s">
        <v>113</v>
      </c>
      <c r="B17" s="102" t="s">
        <v>114</v>
      </c>
      <c r="C17" s="101" t="s">
        <v>115</v>
      </c>
      <c r="D17" s="99">
        <v>3.8400000000000034</v>
      </c>
      <c r="E17" s="99">
        <v>0</v>
      </c>
      <c r="F17" s="99">
        <v>3.3299999999999983</v>
      </c>
      <c r="G17" s="99">
        <v>0</v>
      </c>
      <c r="H17" s="99">
        <v>0</v>
      </c>
      <c r="I17" s="99">
        <v>0</v>
      </c>
      <c r="J17" s="99">
        <v>0</v>
      </c>
      <c r="K17" s="99">
        <v>0</v>
      </c>
      <c r="L17" s="99">
        <v>0</v>
      </c>
      <c r="M17" s="99">
        <v>0.51</v>
      </c>
      <c r="N17" s="99">
        <v>0</v>
      </c>
      <c r="O17" s="99">
        <v>0</v>
      </c>
    </row>
    <row r="18" spans="1:15" ht="31.2" x14ac:dyDescent="0.25">
      <c r="A18" s="101"/>
      <c r="B18" s="102" t="s">
        <v>306</v>
      </c>
      <c r="C18" s="101" t="s">
        <v>200</v>
      </c>
      <c r="D18" s="99">
        <v>0</v>
      </c>
      <c r="E18" s="99">
        <v>0</v>
      </c>
      <c r="F18" s="99">
        <v>0</v>
      </c>
      <c r="G18" s="99">
        <v>0</v>
      </c>
      <c r="H18" s="99">
        <v>0</v>
      </c>
      <c r="I18" s="99">
        <v>0</v>
      </c>
      <c r="J18" s="99">
        <v>0</v>
      </c>
      <c r="K18" s="99">
        <v>0</v>
      </c>
      <c r="L18" s="99">
        <v>0</v>
      </c>
      <c r="M18" s="99">
        <v>0</v>
      </c>
      <c r="N18" s="99">
        <v>0</v>
      </c>
      <c r="O18" s="99">
        <v>0</v>
      </c>
    </row>
    <row r="19" spans="1:15" x14ac:dyDescent="0.25">
      <c r="A19" s="101" t="s">
        <v>201</v>
      </c>
      <c r="B19" s="102" t="s">
        <v>20</v>
      </c>
      <c r="C19" s="101" t="s">
        <v>21</v>
      </c>
      <c r="D19" s="99">
        <v>0.3</v>
      </c>
      <c r="E19" s="99">
        <v>0</v>
      </c>
      <c r="F19" s="99">
        <v>0</v>
      </c>
      <c r="G19" s="99">
        <v>0</v>
      </c>
      <c r="H19" s="99">
        <v>0</v>
      </c>
      <c r="I19" s="99">
        <v>0</v>
      </c>
      <c r="J19" s="99">
        <v>0</v>
      </c>
      <c r="K19" s="99">
        <v>0</v>
      </c>
      <c r="L19" s="99">
        <v>0</v>
      </c>
      <c r="M19" s="99">
        <v>0</v>
      </c>
      <c r="N19" s="99">
        <v>0</v>
      </c>
      <c r="O19" s="99">
        <v>0.3</v>
      </c>
    </row>
    <row r="20" spans="1:15" x14ac:dyDescent="0.25">
      <c r="A20" s="101" t="s">
        <v>202</v>
      </c>
      <c r="B20" s="102" t="s">
        <v>116</v>
      </c>
      <c r="C20" s="101" t="s">
        <v>117</v>
      </c>
      <c r="D20" s="99">
        <v>0</v>
      </c>
      <c r="E20" s="99">
        <v>0</v>
      </c>
      <c r="F20" s="99">
        <v>0</v>
      </c>
      <c r="G20" s="99">
        <v>0</v>
      </c>
      <c r="H20" s="99">
        <v>0</v>
      </c>
      <c r="I20" s="99">
        <v>0</v>
      </c>
      <c r="J20" s="99">
        <v>0</v>
      </c>
      <c r="K20" s="99">
        <v>0</v>
      </c>
      <c r="L20" s="99">
        <v>0</v>
      </c>
      <c r="M20" s="99">
        <v>0</v>
      </c>
      <c r="N20" s="99">
        <v>0</v>
      </c>
      <c r="O20" s="99">
        <v>0</v>
      </c>
    </row>
    <row r="21" spans="1:15" x14ac:dyDescent="0.25">
      <c r="A21" s="101" t="s">
        <v>203</v>
      </c>
      <c r="B21" s="102" t="s">
        <v>22</v>
      </c>
      <c r="C21" s="101" t="s">
        <v>23</v>
      </c>
      <c r="D21" s="99">
        <v>0</v>
      </c>
      <c r="E21" s="99">
        <v>0</v>
      </c>
      <c r="F21" s="99">
        <v>0</v>
      </c>
      <c r="G21" s="99">
        <v>0</v>
      </c>
      <c r="H21" s="99">
        <v>0</v>
      </c>
      <c r="I21" s="99">
        <v>0</v>
      </c>
      <c r="J21" s="99">
        <v>0</v>
      </c>
      <c r="K21" s="99">
        <v>0</v>
      </c>
      <c r="L21" s="99">
        <v>0</v>
      </c>
      <c r="M21" s="99">
        <v>0</v>
      </c>
      <c r="N21" s="99">
        <v>0</v>
      </c>
      <c r="O21" s="99">
        <v>0</v>
      </c>
    </row>
    <row r="22" spans="1:15" s="153" customFormat="1" x14ac:dyDescent="0.25">
      <c r="A22" s="103">
        <v>2</v>
      </c>
      <c r="B22" s="104" t="s">
        <v>24</v>
      </c>
      <c r="C22" s="103" t="s">
        <v>25</v>
      </c>
      <c r="D22" s="96">
        <v>4.1500000000000004</v>
      </c>
      <c r="E22" s="96">
        <v>0</v>
      </c>
      <c r="F22" s="96">
        <v>0.32</v>
      </c>
      <c r="G22" s="96">
        <v>0</v>
      </c>
      <c r="H22" s="96">
        <v>0</v>
      </c>
      <c r="I22" s="96">
        <v>0.25</v>
      </c>
      <c r="J22" s="96">
        <v>0.2</v>
      </c>
      <c r="K22" s="96">
        <v>0.15</v>
      </c>
      <c r="L22" s="96">
        <v>0.53</v>
      </c>
      <c r="M22" s="96">
        <v>1.5</v>
      </c>
      <c r="N22" s="96">
        <v>0</v>
      </c>
      <c r="O22" s="96">
        <v>1.2000000000000002</v>
      </c>
    </row>
    <row r="23" spans="1:15" x14ac:dyDescent="0.25">
      <c r="A23" s="101" t="s">
        <v>26</v>
      </c>
      <c r="B23" s="102" t="s">
        <v>27</v>
      </c>
      <c r="C23" s="101" t="s">
        <v>28</v>
      </c>
      <c r="D23" s="99">
        <v>0</v>
      </c>
      <c r="E23" s="99">
        <v>0</v>
      </c>
      <c r="F23" s="99">
        <v>0</v>
      </c>
      <c r="G23" s="99">
        <v>0</v>
      </c>
      <c r="H23" s="99">
        <v>0</v>
      </c>
      <c r="I23" s="99">
        <v>0</v>
      </c>
      <c r="J23" s="99">
        <v>0</v>
      </c>
      <c r="K23" s="99">
        <v>0</v>
      </c>
      <c r="L23" s="99">
        <v>0</v>
      </c>
      <c r="M23" s="99">
        <v>0</v>
      </c>
      <c r="N23" s="99">
        <v>0</v>
      </c>
      <c r="O23" s="99">
        <v>0</v>
      </c>
    </row>
    <row r="24" spans="1:15" x14ac:dyDescent="0.25">
      <c r="A24" s="101" t="s">
        <v>29</v>
      </c>
      <c r="B24" s="102" t="s">
        <v>30</v>
      </c>
      <c r="C24" s="101" t="s">
        <v>31</v>
      </c>
      <c r="D24" s="99">
        <v>0</v>
      </c>
      <c r="E24" s="99">
        <v>0</v>
      </c>
      <c r="F24" s="99">
        <v>0</v>
      </c>
      <c r="G24" s="99">
        <v>0</v>
      </c>
      <c r="H24" s="99">
        <v>0</v>
      </c>
      <c r="I24" s="99">
        <v>0</v>
      </c>
      <c r="J24" s="99">
        <v>0</v>
      </c>
      <c r="K24" s="99">
        <v>0</v>
      </c>
      <c r="L24" s="99">
        <v>0</v>
      </c>
      <c r="M24" s="99">
        <v>0</v>
      </c>
      <c r="N24" s="99">
        <v>0</v>
      </c>
      <c r="O24" s="99">
        <v>0</v>
      </c>
    </row>
    <row r="25" spans="1:15" x14ac:dyDescent="0.25">
      <c r="A25" s="101" t="s">
        <v>32</v>
      </c>
      <c r="B25" s="102" t="s">
        <v>33</v>
      </c>
      <c r="C25" s="101" t="s">
        <v>34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99">
        <v>0</v>
      </c>
      <c r="K25" s="99">
        <v>0</v>
      </c>
      <c r="L25" s="99">
        <v>0</v>
      </c>
      <c r="M25" s="99">
        <v>0</v>
      </c>
      <c r="N25" s="99">
        <v>0</v>
      </c>
      <c r="O25" s="99">
        <v>0</v>
      </c>
    </row>
    <row r="26" spans="1:15" x14ac:dyDescent="0.25">
      <c r="A26" s="101" t="s">
        <v>204</v>
      </c>
      <c r="B26" s="102" t="s">
        <v>35</v>
      </c>
      <c r="C26" s="101" t="s">
        <v>36</v>
      </c>
      <c r="D26" s="99">
        <v>0</v>
      </c>
      <c r="E26" s="99">
        <v>0</v>
      </c>
      <c r="F26" s="99">
        <v>0</v>
      </c>
      <c r="G26" s="99">
        <v>0</v>
      </c>
      <c r="H26" s="99">
        <v>0</v>
      </c>
      <c r="I26" s="99">
        <v>0</v>
      </c>
      <c r="J26" s="99">
        <v>0</v>
      </c>
      <c r="K26" s="99">
        <v>0</v>
      </c>
      <c r="L26" s="99">
        <v>0</v>
      </c>
      <c r="M26" s="99">
        <v>0</v>
      </c>
      <c r="N26" s="99">
        <v>0</v>
      </c>
      <c r="O26" s="99">
        <v>0</v>
      </c>
    </row>
    <row r="27" spans="1:15" x14ac:dyDescent="0.25">
      <c r="A27" s="101" t="s">
        <v>37</v>
      </c>
      <c r="B27" s="102" t="s">
        <v>38</v>
      </c>
      <c r="C27" s="101" t="s">
        <v>39</v>
      </c>
      <c r="D27" s="99">
        <v>0</v>
      </c>
      <c r="E27" s="99">
        <v>0</v>
      </c>
      <c r="F27" s="99">
        <v>0</v>
      </c>
      <c r="G27" s="99">
        <v>0</v>
      </c>
      <c r="H27" s="99">
        <v>0</v>
      </c>
      <c r="I27" s="99">
        <v>0</v>
      </c>
      <c r="J27" s="99">
        <v>0</v>
      </c>
      <c r="K27" s="99">
        <v>0</v>
      </c>
      <c r="L27" s="99">
        <v>0</v>
      </c>
      <c r="M27" s="99">
        <v>0</v>
      </c>
      <c r="N27" s="99">
        <v>0</v>
      </c>
      <c r="O27" s="99">
        <v>0</v>
      </c>
    </row>
    <row r="28" spans="1:15" x14ac:dyDescent="0.25">
      <c r="A28" s="101" t="s">
        <v>40</v>
      </c>
      <c r="B28" s="102" t="s">
        <v>41</v>
      </c>
      <c r="C28" s="101" t="s">
        <v>42</v>
      </c>
      <c r="D28" s="99">
        <v>0</v>
      </c>
      <c r="E28" s="99">
        <v>0</v>
      </c>
      <c r="F28" s="99">
        <v>0</v>
      </c>
      <c r="G28" s="99">
        <v>0</v>
      </c>
      <c r="H28" s="99">
        <v>0</v>
      </c>
      <c r="I28" s="99">
        <v>0</v>
      </c>
      <c r="J28" s="99">
        <v>0</v>
      </c>
      <c r="K28" s="99">
        <v>0</v>
      </c>
      <c r="L28" s="99">
        <v>0</v>
      </c>
      <c r="M28" s="99">
        <v>0</v>
      </c>
      <c r="N28" s="99">
        <v>0</v>
      </c>
      <c r="O28" s="99">
        <v>0</v>
      </c>
    </row>
    <row r="29" spans="1:15" x14ac:dyDescent="0.25">
      <c r="A29" s="101" t="s">
        <v>43</v>
      </c>
      <c r="B29" s="102" t="s">
        <v>118</v>
      </c>
      <c r="C29" s="101" t="s">
        <v>119</v>
      </c>
      <c r="D29" s="99">
        <v>0</v>
      </c>
      <c r="E29" s="99">
        <v>0</v>
      </c>
      <c r="F29" s="99">
        <v>0</v>
      </c>
      <c r="G29" s="99">
        <v>0</v>
      </c>
      <c r="H29" s="99">
        <v>0</v>
      </c>
      <c r="I29" s="99">
        <v>0</v>
      </c>
      <c r="J29" s="99">
        <v>0</v>
      </c>
      <c r="K29" s="99">
        <v>0</v>
      </c>
      <c r="L29" s="99">
        <v>0</v>
      </c>
      <c r="M29" s="99">
        <v>0</v>
      </c>
      <c r="N29" s="99">
        <v>0</v>
      </c>
      <c r="O29" s="99">
        <v>0</v>
      </c>
    </row>
    <row r="30" spans="1:15" x14ac:dyDescent="0.25">
      <c r="A30" s="101" t="s">
        <v>205</v>
      </c>
      <c r="B30" s="102" t="s">
        <v>75</v>
      </c>
      <c r="C30" s="101" t="s">
        <v>76</v>
      </c>
      <c r="D30" s="99">
        <v>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99">
        <v>0</v>
      </c>
      <c r="K30" s="99">
        <v>0</v>
      </c>
      <c r="L30" s="99">
        <v>0</v>
      </c>
      <c r="M30" s="99">
        <v>0</v>
      </c>
      <c r="N30" s="99">
        <v>0</v>
      </c>
      <c r="O30" s="99">
        <v>0</v>
      </c>
    </row>
    <row r="31" spans="1:15" ht="20.399999999999999" customHeight="1" x14ac:dyDescent="0.25">
      <c r="A31" s="101" t="s">
        <v>57</v>
      </c>
      <c r="B31" s="102" t="s">
        <v>151</v>
      </c>
      <c r="C31" s="101" t="s">
        <v>44</v>
      </c>
      <c r="D31" s="99">
        <v>2.08</v>
      </c>
      <c r="E31" s="99">
        <v>0</v>
      </c>
      <c r="F31" s="99">
        <v>0</v>
      </c>
      <c r="G31" s="99">
        <v>0</v>
      </c>
      <c r="H31" s="99">
        <v>0</v>
      </c>
      <c r="I31" s="99">
        <v>0.25</v>
      </c>
      <c r="J31" s="99">
        <v>0</v>
      </c>
      <c r="K31" s="99">
        <v>0.15</v>
      </c>
      <c r="L31" s="99">
        <v>0.18</v>
      </c>
      <c r="M31" s="99">
        <v>1.5</v>
      </c>
      <c r="N31" s="99">
        <v>0</v>
      </c>
      <c r="O31" s="99">
        <v>0</v>
      </c>
    </row>
    <row r="32" spans="1:15" s="157" customFormat="1" x14ac:dyDescent="0.25">
      <c r="A32" s="154" t="s">
        <v>206</v>
      </c>
      <c r="B32" s="155" t="s">
        <v>240</v>
      </c>
      <c r="C32" s="154" t="s">
        <v>45</v>
      </c>
      <c r="D32" s="156">
        <v>1.5</v>
      </c>
      <c r="E32" s="156">
        <v>0</v>
      </c>
      <c r="F32" s="156">
        <v>0</v>
      </c>
      <c r="G32" s="156">
        <v>0</v>
      </c>
      <c r="H32" s="156">
        <v>0</v>
      </c>
      <c r="I32" s="156">
        <v>0</v>
      </c>
      <c r="J32" s="156">
        <v>0</v>
      </c>
      <c r="K32" s="156">
        <v>0</v>
      </c>
      <c r="L32" s="156">
        <v>0</v>
      </c>
      <c r="M32" s="156">
        <v>1.5</v>
      </c>
      <c r="N32" s="156">
        <v>0</v>
      </c>
      <c r="O32" s="156">
        <v>0</v>
      </c>
    </row>
    <row r="33" spans="1:15" s="157" customFormat="1" x14ac:dyDescent="0.25">
      <c r="A33" s="154" t="s">
        <v>206</v>
      </c>
      <c r="B33" s="155" t="s">
        <v>241</v>
      </c>
      <c r="C33" s="154" t="s">
        <v>46</v>
      </c>
      <c r="D33" s="156">
        <v>0</v>
      </c>
      <c r="E33" s="156">
        <v>0</v>
      </c>
      <c r="F33" s="156">
        <v>0</v>
      </c>
      <c r="G33" s="156">
        <v>0</v>
      </c>
      <c r="H33" s="156">
        <v>0</v>
      </c>
      <c r="I33" s="156">
        <v>0</v>
      </c>
      <c r="J33" s="156">
        <v>0</v>
      </c>
      <c r="K33" s="156">
        <v>0</v>
      </c>
      <c r="L33" s="156">
        <v>0</v>
      </c>
      <c r="M33" s="156">
        <v>0</v>
      </c>
      <c r="N33" s="156">
        <v>0</v>
      </c>
      <c r="O33" s="156">
        <v>0</v>
      </c>
    </row>
    <row r="34" spans="1:15" s="157" customFormat="1" x14ac:dyDescent="0.25">
      <c r="A34" s="154" t="s">
        <v>206</v>
      </c>
      <c r="B34" s="155" t="s">
        <v>242</v>
      </c>
      <c r="C34" s="154" t="s">
        <v>49</v>
      </c>
      <c r="D34" s="156">
        <v>0</v>
      </c>
      <c r="E34" s="156">
        <v>0</v>
      </c>
      <c r="F34" s="156">
        <v>0</v>
      </c>
      <c r="G34" s="156">
        <v>0</v>
      </c>
      <c r="H34" s="156">
        <v>0</v>
      </c>
      <c r="I34" s="156">
        <v>0</v>
      </c>
      <c r="J34" s="156">
        <v>0</v>
      </c>
      <c r="K34" s="156">
        <v>0</v>
      </c>
      <c r="L34" s="156">
        <v>0</v>
      </c>
      <c r="M34" s="156">
        <v>0</v>
      </c>
      <c r="N34" s="156">
        <v>0</v>
      </c>
      <c r="O34" s="156">
        <v>0</v>
      </c>
    </row>
    <row r="35" spans="1:15" s="157" customFormat="1" x14ac:dyDescent="0.25">
      <c r="A35" s="154" t="s">
        <v>206</v>
      </c>
      <c r="B35" s="155" t="s">
        <v>243</v>
      </c>
      <c r="C35" s="154" t="s">
        <v>50</v>
      </c>
      <c r="D35" s="156">
        <v>0</v>
      </c>
      <c r="E35" s="156">
        <v>0</v>
      </c>
      <c r="F35" s="156">
        <v>0</v>
      </c>
      <c r="G35" s="156">
        <v>0</v>
      </c>
      <c r="H35" s="156">
        <v>0</v>
      </c>
      <c r="I35" s="156">
        <v>0</v>
      </c>
      <c r="J35" s="156">
        <v>0</v>
      </c>
      <c r="K35" s="156">
        <v>0</v>
      </c>
      <c r="L35" s="156">
        <v>0</v>
      </c>
      <c r="M35" s="156">
        <v>0</v>
      </c>
      <c r="N35" s="156">
        <v>0</v>
      </c>
      <c r="O35" s="156">
        <v>0</v>
      </c>
    </row>
    <row r="36" spans="1:15" s="157" customFormat="1" x14ac:dyDescent="0.25">
      <c r="A36" s="154" t="s">
        <v>206</v>
      </c>
      <c r="B36" s="155" t="s">
        <v>244</v>
      </c>
      <c r="C36" s="154" t="s">
        <v>51</v>
      </c>
      <c r="D36" s="156">
        <v>0.57999999999999996</v>
      </c>
      <c r="E36" s="156">
        <v>0</v>
      </c>
      <c r="F36" s="156">
        <v>0</v>
      </c>
      <c r="G36" s="156">
        <v>0</v>
      </c>
      <c r="H36" s="156">
        <v>0</v>
      </c>
      <c r="I36" s="156">
        <v>0.25</v>
      </c>
      <c r="J36" s="156">
        <v>0</v>
      </c>
      <c r="K36" s="156">
        <v>0.15</v>
      </c>
      <c r="L36" s="156">
        <v>0.18</v>
      </c>
      <c r="M36" s="156">
        <v>0</v>
      </c>
      <c r="N36" s="156">
        <v>0</v>
      </c>
      <c r="O36" s="156">
        <v>0</v>
      </c>
    </row>
    <row r="37" spans="1:15" s="157" customFormat="1" x14ac:dyDescent="0.25">
      <c r="A37" s="154" t="s">
        <v>206</v>
      </c>
      <c r="B37" s="155" t="s">
        <v>245</v>
      </c>
      <c r="C37" s="154" t="s">
        <v>52</v>
      </c>
      <c r="D37" s="156">
        <v>0</v>
      </c>
      <c r="E37" s="156">
        <v>0</v>
      </c>
      <c r="F37" s="156">
        <v>0</v>
      </c>
      <c r="G37" s="156">
        <v>0</v>
      </c>
      <c r="H37" s="156">
        <v>0</v>
      </c>
      <c r="I37" s="156">
        <v>0</v>
      </c>
      <c r="J37" s="156">
        <v>0</v>
      </c>
      <c r="K37" s="156">
        <v>0</v>
      </c>
      <c r="L37" s="156">
        <v>0</v>
      </c>
      <c r="M37" s="156">
        <v>0</v>
      </c>
      <c r="N37" s="156">
        <v>0</v>
      </c>
      <c r="O37" s="156">
        <v>0</v>
      </c>
    </row>
    <row r="38" spans="1:15" s="157" customFormat="1" x14ac:dyDescent="0.25">
      <c r="A38" s="154" t="s">
        <v>206</v>
      </c>
      <c r="B38" s="155" t="s">
        <v>246</v>
      </c>
      <c r="C38" s="154" t="s">
        <v>47</v>
      </c>
      <c r="D38" s="156">
        <v>0</v>
      </c>
      <c r="E38" s="156">
        <v>0</v>
      </c>
      <c r="F38" s="156">
        <v>0</v>
      </c>
      <c r="G38" s="156">
        <v>0</v>
      </c>
      <c r="H38" s="156">
        <v>0</v>
      </c>
      <c r="I38" s="156">
        <v>0</v>
      </c>
      <c r="J38" s="156">
        <v>0</v>
      </c>
      <c r="K38" s="156">
        <v>0</v>
      </c>
      <c r="L38" s="156">
        <v>0</v>
      </c>
      <c r="M38" s="156">
        <v>0</v>
      </c>
      <c r="N38" s="156">
        <v>0</v>
      </c>
      <c r="O38" s="156">
        <v>0</v>
      </c>
    </row>
    <row r="39" spans="1:15" s="157" customFormat="1" x14ac:dyDescent="0.25">
      <c r="A39" s="154" t="s">
        <v>206</v>
      </c>
      <c r="B39" s="155" t="s">
        <v>247</v>
      </c>
      <c r="C39" s="154" t="s">
        <v>48</v>
      </c>
      <c r="D39" s="156">
        <v>0</v>
      </c>
      <c r="E39" s="156">
        <v>0</v>
      </c>
      <c r="F39" s="156">
        <v>0</v>
      </c>
      <c r="G39" s="156">
        <v>0</v>
      </c>
      <c r="H39" s="156">
        <v>0</v>
      </c>
      <c r="I39" s="156">
        <v>0</v>
      </c>
      <c r="J39" s="156">
        <v>0</v>
      </c>
      <c r="K39" s="156">
        <v>0</v>
      </c>
      <c r="L39" s="156">
        <v>0</v>
      </c>
      <c r="M39" s="156">
        <v>0</v>
      </c>
      <c r="N39" s="156">
        <v>0</v>
      </c>
      <c r="O39" s="156">
        <v>0</v>
      </c>
    </row>
    <row r="40" spans="1:15" s="157" customFormat="1" x14ac:dyDescent="0.25">
      <c r="A40" s="154" t="s">
        <v>206</v>
      </c>
      <c r="B40" s="155" t="s">
        <v>213</v>
      </c>
      <c r="C40" s="154" t="s">
        <v>214</v>
      </c>
      <c r="D40" s="156">
        <v>0</v>
      </c>
      <c r="E40" s="156">
        <v>0</v>
      </c>
      <c r="F40" s="156">
        <v>0</v>
      </c>
      <c r="G40" s="156">
        <v>0</v>
      </c>
      <c r="H40" s="156">
        <v>0</v>
      </c>
      <c r="I40" s="156">
        <v>0</v>
      </c>
      <c r="J40" s="156">
        <v>0</v>
      </c>
      <c r="K40" s="156">
        <v>0</v>
      </c>
      <c r="L40" s="156">
        <v>0</v>
      </c>
      <c r="M40" s="156">
        <v>0</v>
      </c>
      <c r="N40" s="156">
        <v>0</v>
      </c>
      <c r="O40" s="156">
        <v>0</v>
      </c>
    </row>
    <row r="41" spans="1:15" s="157" customFormat="1" x14ac:dyDescent="0.25">
      <c r="A41" s="154" t="s">
        <v>206</v>
      </c>
      <c r="B41" s="155" t="s">
        <v>169</v>
      </c>
      <c r="C41" s="154" t="s">
        <v>121</v>
      </c>
      <c r="D41" s="156">
        <v>0</v>
      </c>
      <c r="E41" s="156">
        <v>0</v>
      </c>
      <c r="F41" s="156">
        <v>0</v>
      </c>
      <c r="G41" s="156">
        <v>0</v>
      </c>
      <c r="H41" s="156">
        <v>0</v>
      </c>
      <c r="I41" s="156">
        <v>0</v>
      </c>
      <c r="J41" s="156">
        <v>0</v>
      </c>
      <c r="K41" s="156">
        <v>0</v>
      </c>
      <c r="L41" s="156">
        <v>0</v>
      </c>
      <c r="M41" s="156">
        <v>0</v>
      </c>
      <c r="N41" s="156">
        <v>0</v>
      </c>
      <c r="O41" s="156">
        <v>0</v>
      </c>
    </row>
    <row r="42" spans="1:15" s="157" customFormat="1" x14ac:dyDescent="0.25">
      <c r="A42" s="154" t="s">
        <v>206</v>
      </c>
      <c r="B42" s="155" t="s">
        <v>55</v>
      </c>
      <c r="C42" s="154" t="s">
        <v>56</v>
      </c>
      <c r="D42" s="156">
        <v>0</v>
      </c>
      <c r="E42" s="156">
        <v>0</v>
      </c>
      <c r="F42" s="156">
        <v>0</v>
      </c>
      <c r="G42" s="156">
        <v>0</v>
      </c>
      <c r="H42" s="156">
        <v>0</v>
      </c>
      <c r="I42" s="156">
        <v>0</v>
      </c>
      <c r="J42" s="156">
        <v>0</v>
      </c>
      <c r="K42" s="156">
        <v>0</v>
      </c>
      <c r="L42" s="156">
        <v>0</v>
      </c>
      <c r="M42" s="156">
        <v>0</v>
      </c>
      <c r="N42" s="156">
        <v>0</v>
      </c>
      <c r="O42" s="156">
        <v>0</v>
      </c>
    </row>
    <row r="43" spans="1:15" s="157" customFormat="1" x14ac:dyDescent="0.25">
      <c r="A43" s="154" t="s">
        <v>206</v>
      </c>
      <c r="B43" s="155" t="s">
        <v>69</v>
      </c>
      <c r="C43" s="154" t="s">
        <v>70</v>
      </c>
      <c r="D43" s="156">
        <v>0</v>
      </c>
      <c r="E43" s="156">
        <v>0</v>
      </c>
      <c r="F43" s="156">
        <v>0</v>
      </c>
      <c r="G43" s="156">
        <v>0</v>
      </c>
      <c r="H43" s="156">
        <v>0</v>
      </c>
      <c r="I43" s="156">
        <v>0</v>
      </c>
      <c r="J43" s="156">
        <v>0</v>
      </c>
      <c r="K43" s="156">
        <v>0</v>
      </c>
      <c r="L43" s="156">
        <v>0</v>
      </c>
      <c r="M43" s="156">
        <v>0</v>
      </c>
      <c r="N43" s="156">
        <v>0</v>
      </c>
      <c r="O43" s="156">
        <v>0</v>
      </c>
    </row>
    <row r="44" spans="1:15" s="157" customFormat="1" x14ac:dyDescent="0.25">
      <c r="A44" s="154" t="s">
        <v>206</v>
      </c>
      <c r="B44" s="155" t="s">
        <v>72</v>
      </c>
      <c r="C44" s="154" t="s">
        <v>73</v>
      </c>
      <c r="D44" s="156">
        <v>0</v>
      </c>
      <c r="E44" s="156">
        <v>0</v>
      </c>
      <c r="F44" s="156">
        <v>0</v>
      </c>
      <c r="G44" s="156">
        <v>0</v>
      </c>
      <c r="H44" s="156">
        <v>0</v>
      </c>
      <c r="I44" s="156">
        <v>0</v>
      </c>
      <c r="J44" s="156">
        <v>0</v>
      </c>
      <c r="K44" s="156">
        <v>0</v>
      </c>
      <c r="L44" s="156">
        <v>0</v>
      </c>
      <c r="M44" s="156">
        <v>0</v>
      </c>
      <c r="N44" s="156">
        <v>0</v>
      </c>
      <c r="O44" s="156">
        <v>0</v>
      </c>
    </row>
    <row r="45" spans="1:15" s="157" customFormat="1" x14ac:dyDescent="0.25">
      <c r="A45" s="154" t="s">
        <v>206</v>
      </c>
      <c r="B45" s="155" t="s">
        <v>248</v>
      </c>
      <c r="C45" s="154" t="s">
        <v>217</v>
      </c>
      <c r="D45" s="156">
        <v>0</v>
      </c>
      <c r="E45" s="156">
        <v>0</v>
      </c>
      <c r="F45" s="156">
        <v>0</v>
      </c>
      <c r="G45" s="156">
        <v>0</v>
      </c>
      <c r="H45" s="156">
        <v>0</v>
      </c>
      <c r="I45" s="156">
        <v>0</v>
      </c>
      <c r="J45" s="156">
        <v>0</v>
      </c>
      <c r="K45" s="156">
        <v>0</v>
      </c>
      <c r="L45" s="156">
        <v>0</v>
      </c>
      <c r="M45" s="156">
        <v>0</v>
      </c>
      <c r="N45" s="156">
        <v>0</v>
      </c>
      <c r="O45" s="156">
        <v>0</v>
      </c>
    </row>
    <row r="46" spans="1:15" s="157" customFormat="1" x14ac:dyDescent="0.25">
      <c r="A46" s="154" t="s">
        <v>206</v>
      </c>
      <c r="B46" s="155" t="s">
        <v>249</v>
      </c>
      <c r="C46" s="154" t="s">
        <v>153</v>
      </c>
      <c r="D46" s="156">
        <v>0</v>
      </c>
      <c r="E46" s="156">
        <v>0</v>
      </c>
      <c r="F46" s="156">
        <v>0</v>
      </c>
      <c r="G46" s="156">
        <v>0</v>
      </c>
      <c r="H46" s="156">
        <v>0</v>
      </c>
      <c r="I46" s="156">
        <v>0</v>
      </c>
      <c r="J46" s="156">
        <v>0</v>
      </c>
      <c r="K46" s="156">
        <v>0</v>
      </c>
      <c r="L46" s="156">
        <v>0</v>
      </c>
      <c r="M46" s="156">
        <v>0</v>
      </c>
      <c r="N46" s="156">
        <v>0</v>
      </c>
      <c r="O46" s="156">
        <v>0</v>
      </c>
    </row>
    <row r="47" spans="1:15" s="157" customFormat="1" x14ac:dyDescent="0.25">
      <c r="A47" s="154" t="s">
        <v>206</v>
      </c>
      <c r="B47" s="155" t="s">
        <v>250</v>
      </c>
      <c r="C47" s="154" t="s">
        <v>53</v>
      </c>
      <c r="D47" s="156">
        <v>0</v>
      </c>
      <c r="E47" s="156">
        <v>0</v>
      </c>
      <c r="F47" s="156">
        <v>0</v>
      </c>
      <c r="G47" s="156">
        <v>0</v>
      </c>
      <c r="H47" s="156">
        <v>0</v>
      </c>
      <c r="I47" s="156">
        <v>0</v>
      </c>
      <c r="J47" s="156">
        <v>0</v>
      </c>
      <c r="K47" s="156">
        <v>0</v>
      </c>
      <c r="L47" s="156">
        <v>0</v>
      </c>
      <c r="M47" s="156">
        <v>0</v>
      </c>
      <c r="N47" s="156">
        <v>0</v>
      </c>
      <c r="O47" s="156">
        <v>0</v>
      </c>
    </row>
    <row r="48" spans="1:15" x14ac:dyDescent="0.25">
      <c r="A48" s="101" t="s">
        <v>54</v>
      </c>
      <c r="B48" s="102" t="s">
        <v>251</v>
      </c>
      <c r="C48" s="101" t="s">
        <v>123</v>
      </c>
      <c r="D48" s="99">
        <v>0</v>
      </c>
      <c r="E48" s="99">
        <v>0</v>
      </c>
      <c r="F48" s="99">
        <v>0</v>
      </c>
      <c r="G48" s="99">
        <v>0</v>
      </c>
      <c r="H48" s="99">
        <v>0</v>
      </c>
      <c r="I48" s="99">
        <v>0</v>
      </c>
      <c r="J48" s="99">
        <v>0</v>
      </c>
      <c r="K48" s="99">
        <v>0</v>
      </c>
      <c r="L48" s="99">
        <v>0</v>
      </c>
      <c r="M48" s="99">
        <v>0</v>
      </c>
      <c r="N48" s="99">
        <v>0</v>
      </c>
      <c r="O48" s="99">
        <v>0</v>
      </c>
    </row>
    <row r="49" spans="1:15" x14ac:dyDescent="0.25">
      <c r="A49" s="101" t="s">
        <v>219</v>
      </c>
      <c r="B49" s="102" t="s">
        <v>78</v>
      </c>
      <c r="C49" s="101" t="s">
        <v>79</v>
      </c>
      <c r="D49" s="99">
        <v>0.32</v>
      </c>
      <c r="E49" s="99">
        <v>0</v>
      </c>
      <c r="F49" s="99">
        <v>0.12</v>
      </c>
      <c r="G49" s="99">
        <v>0</v>
      </c>
      <c r="H49" s="99">
        <v>0</v>
      </c>
      <c r="I49" s="99">
        <v>0</v>
      </c>
      <c r="J49" s="99">
        <v>0.2</v>
      </c>
      <c r="K49" s="99">
        <v>0</v>
      </c>
      <c r="L49" s="99">
        <v>0</v>
      </c>
      <c r="M49" s="99">
        <v>0</v>
      </c>
      <c r="N49" s="99">
        <v>0</v>
      </c>
      <c r="O49" s="99">
        <v>0</v>
      </c>
    </row>
    <row r="50" spans="1:15" x14ac:dyDescent="0.25">
      <c r="A50" s="101" t="s">
        <v>64</v>
      </c>
      <c r="B50" s="102" t="s">
        <v>80</v>
      </c>
      <c r="C50" s="101" t="s">
        <v>81</v>
      </c>
      <c r="D50" s="99">
        <v>0</v>
      </c>
      <c r="E50" s="99">
        <v>0</v>
      </c>
      <c r="F50" s="99">
        <v>0</v>
      </c>
      <c r="G50" s="99">
        <v>0</v>
      </c>
      <c r="H50" s="99">
        <v>0</v>
      </c>
      <c r="I50" s="99">
        <v>0</v>
      </c>
      <c r="J50" s="99">
        <v>0</v>
      </c>
      <c r="K50" s="99">
        <v>0</v>
      </c>
      <c r="L50" s="99">
        <v>0</v>
      </c>
      <c r="M50" s="99">
        <v>0</v>
      </c>
      <c r="N50" s="99">
        <v>0</v>
      </c>
      <c r="O50" s="99">
        <v>0</v>
      </c>
    </row>
    <row r="51" spans="1:15" x14ac:dyDescent="0.25">
      <c r="A51" s="101" t="s">
        <v>68</v>
      </c>
      <c r="B51" s="102" t="s">
        <v>58</v>
      </c>
      <c r="C51" s="101" t="s">
        <v>59</v>
      </c>
      <c r="D51" s="99">
        <v>0</v>
      </c>
      <c r="E51" s="99">
        <v>0</v>
      </c>
      <c r="F51" s="99">
        <v>0</v>
      </c>
      <c r="G51" s="99">
        <v>0</v>
      </c>
      <c r="H51" s="99">
        <v>0</v>
      </c>
      <c r="I51" s="99">
        <v>0</v>
      </c>
      <c r="J51" s="99">
        <v>0</v>
      </c>
      <c r="K51" s="99">
        <v>0</v>
      </c>
      <c r="L51" s="99">
        <v>0</v>
      </c>
      <c r="M51" s="99">
        <v>0</v>
      </c>
      <c r="N51" s="99">
        <v>0</v>
      </c>
      <c r="O51" s="99">
        <v>0</v>
      </c>
    </row>
    <row r="52" spans="1:15" x14ac:dyDescent="0.25">
      <c r="A52" s="101" t="s">
        <v>71</v>
      </c>
      <c r="B52" s="102" t="s">
        <v>60</v>
      </c>
      <c r="C52" s="101" t="s">
        <v>61</v>
      </c>
      <c r="D52" s="99">
        <v>0.60000000000000009</v>
      </c>
      <c r="E52" s="99">
        <v>0</v>
      </c>
      <c r="F52" s="99">
        <v>0</v>
      </c>
      <c r="G52" s="99">
        <v>0</v>
      </c>
      <c r="H52" s="99">
        <v>0</v>
      </c>
      <c r="I52" s="99">
        <v>0</v>
      </c>
      <c r="J52" s="99">
        <v>0</v>
      </c>
      <c r="K52" s="99">
        <v>0</v>
      </c>
      <c r="L52" s="99">
        <v>0</v>
      </c>
      <c r="M52" s="99">
        <v>0</v>
      </c>
      <c r="N52" s="99">
        <v>0</v>
      </c>
      <c r="O52" s="99">
        <v>0.60000000000000009</v>
      </c>
    </row>
    <row r="53" spans="1:15" x14ac:dyDescent="0.25">
      <c r="A53" s="101" t="s">
        <v>74</v>
      </c>
      <c r="B53" s="102" t="s">
        <v>62</v>
      </c>
      <c r="C53" s="101" t="s">
        <v>63</v>
      </c>
      <c r="D53" s="99">
        <v>0</v>
      </c>
      <c r="E53" s="99">
        <v>0</v>
      </c>
      <c r="F53" s="99">
        <v>0</v>
      </c>
      <c r="G53" s="99"/>
      <c r="H53" s="99"/>
      <c r="I53" s="99">
        <v>0</v>
      </c>
      <c r="J53" s="99">
        <v>0</v>
      </c>
      <c r="K53" s="99">
        <v>0</v>
      </c>
      <c r="L53" s="99">
        <v>0</v>
      </c>
      <c r="M53" s="99">
        <v>0</v>
      </c>
      <c r="N53" s="99">
        <v>0</v>
      </c>
      <c r="O53" s="99"/>
    </row>
    <row r="54" spans="1:15" x14ac:dyDescent="0.25">
      <c r="A54" s="101" t="s">
        <v>77</v>
      </c>
      <c r="B54" s="102" t="s">
        <v>170</v>
      </c>
      <c r="C54" s="101" t="s">
        <v>66</v>
      </c>
      <c r="D54" s="99">
        <v>0.35</v>
      </c>
      <c r="E54" s="99">
        <v>0</v>
      </c>
      <c r="F54" s="99">
        <v>0</v>
      </c>
      <c r="G54" s="99">
        <v>0</v>
      </c>
      <c r="H54" s="99">
        <v>0</v>
      </c>
      <c r="I54" s="99">
        <v>0</v>
      </c>
      <c r="J54" s="99">
        <v>0</v>
      </c>
      <c r="K54" s="99">
        <v>0</v>
      </c>
      <c r="L54" s="99">
        <v>0.35</v>
      </c>
      <c r="M54" s="99">
        <v>0</v>
      </c>
      <c r="N54" s="99">
        <v>0</v>
      </c>
      <c r="O54" s="99">
        <v>0</v>
      </c>
    </row>
    <row r="55" spans="1:15" x14ac:dyDescent="0.25">
      <c r="A55" s="101" t="s">
        <v>67</v>
      </c>
      <c r="B55" s="102" t="s">
        <v>124</v>
      </c>
      <c r="C55" s="101" t="s">
        <v>125</v>
      </c>
      <c r="D55" s="99">
        <v>0</v>
      </c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</row>
    <row r="56" spans="1:15" x14ac:dyDescent="0.25">
      <c r="A56" s="101" t="s">
        <v>84</v>
      </c>
      <c r="B56" s="102" t="s">
        <v>82</v>
      </c>
      <c r="C56" s="101" t="s">
        <v>83</v>
      </c>
      <c r="D56" s="99">
        <v>0</v>
      </c>
      <c r="E56" s="99">
        <v>0</v>
      </c>
      <c r="F56" s="99">
        <v>0</v>
      </c>
      <c r="G56" s="99">
        <v>0</v>
      </c>
      <c r="H56" s="99">
        <v>0</v>
      </c>
      <c r="I56" s="99">
        <v>0</v>
      </c>
      <c r="J56" s="99">
        <v>0</v>
      </c>
      <c r="K56" s="99">
        <v>0</v>
      </c>
      <c r="L56" s="99">
        <v>0</v>
      </c>
      <c r="M56" s="99">
        <v>0</v>
      </c>
      <c r="N56" s="99">
        <v>0</v>
      </c>
      <c r="O56" s="99">
        <v>0</v>
      </c>
    </row>
    <row r="57" spans="1:15" x14ac:dyDescent="0.25">
      <c r="A57" s="101" t="s">
        <v>86</v>
      </c>
      <c r="B57" s="102" t="s">
        <v>152</v>
      </c>
      <c r="C57" s="101" t="s">
        <v>85</v>
      </c>
      <c r="D57" s="99">
        <v>0.8</v>
      </c>
      <c r="E57" s="99">
        <v>0</v>
      </c>
      <c r="F57" s="99">
        <v>0.2</v>
      </c>
      <c r="G57" s="99">
        <v>0</v>
      </c>
      <c r="H57" s="99">
        <v>0</v>
      </c>
      <c r="I57" s="99">
        <v>0</v>
      </c>
      <c r="J57" s="99">
        <v>0</v>
      </c>
      <c r="K57" s="99">
        <v>0</v>
      </c>
      <c r="L57" s="99">
        <v>0</v>
      </c>
      <c r="M57" s="99">
        <v>0</v>
      </c>
      <c r="N57" s="99">
        <v>0</v>
      </c>
      <c r="O57" s="99">
        <v>0.6</v>
      </c>
    </row>
    <row r="58" spans="1:15" x14ac:dyDescent="0.25">
      <c r="A58" s="101" t="s">
        <v>88</v>
      </c>
      <c r="B58" s="102" t="s">
        <v>108</v>
      </c>
      <c r="C58" s="101" t="s">
        <v>87</v>
      </c>
      <c r="D58" s="99">
        <v>0</v>
      </c>
      <c r="E58" s="99">
        <v>0</v>
      </c>
      <c r="F58" s="99">
        <v>0</v>
      </c>
      <c r="G58" s="99">
        <v>0</v>
      </c>
      <c r="H58" s="99">
        <v>0</v>
      </c>
      <c r="I58" s="99">
        <v>0</v>
      </c>
      <c r="J58" s="99">
        <v>0</v>
      </c>
      <c r="K58" s="99">
        <v>0</v>
      </c>
      <c r="L58" s="99">
        <v>0</v>
      </c>
      <c r="M58" s="99">
        <v>0</v>
      </c>
      <c r="N58" s="99">
        <v>0</v>
      </c>
      <c r="O58" s="99">
        <v>0</v>
      </c>
    </row>
    <row r="59" spans="1:15" x14ac:dyDescent="0.25">
      <c r="A59" s="101" t="s">
        <v>96</v>
      </c>
      <c r="B59" s="102" t="s">
        <v>89</v>
      </c>
      <c r="C59" s="101" t="s">
        <v>90</v>
      </c>
      <c r="D59" s="99">
        <v>0</v>
      </c>
      <c r="E59" s="99">
        <v>0</v>
      </c>
      <c r="F59" s="99">
        <v>0</v>
      </c>
      <c r="G59" s="99">
        <v>0</v>
      </c>
      <c r="H59" s="99">
        <v>0</v>
      </c>
      <c r="I59" s="99">
        <v>0</v>
      </c>
      <c r="J59" s="99">
        <v>0</v>
      </c>
      <c r="K59" s="99">
        <v>0</v>
      </c>
      <c r="L59" s="99">
        <v>0</v>
      </c>
      <c r="M59" s="99">
        <v>0</v>
      </c>
      <c r="N59" s="99">
        <v>0</v>
      </c>
      <c r="O59" s="99">
        <v>0</v>
      </c>
    </row>
    <row r="60" spans="1:15" s="153" customFormat="1" x14ac:dyDescent="0.25">
      <c r="A60" s="103">
        <v>3</v>
      </c>
      <c r="B60" s="104" t="s">
        <v>91</v>
      </c>
      <c r="C60" s="103" t="s">
        <v>92</v>
      </c>
      <c r="D60" s="96">
        <v>5.0999999999999996</v>
      </c>
      <c r="E60" s="96">
        <v>0</v>
      </c>
      <c r="F60" s="96">
        <v>3</v>
      </c>
      <c r="G60" s="96">
        <v>0</v>
      </c>
      <c r="H60" s="96">
        <v>0</v>
      </c>
      <c r="I60" s="96">
        <v>0</v>
      </c>
      <c r="J60" s="96">
        <v>0</v>
      </c>
      <c r="K60" s="96">
        <v>0</v>
      </c>
      <c r="L60" s="96">
        <v>0</v>
      </c>
      <c r="M60" s="96">
        <v>0</v>
      </c>
      <c r="N60" s="96">
        <v>2.1</v>
      </c>
      <c r="O60" s="96">
        <v>0</v>
      </c>
    </row>
    <row r="61" spans="1:15" hidden="1" x14ac:dyDescent="0.25">
      <c r="B61" s="152" t="s">
        <v>252</v>
      </c>
      <c r="C61" s="151" t="s">
        <v>253</v>
      </c>
      <c r="D61" s="152">
        <v>0</v>
      </c>
      <c r="E61" s="152">
        <v>0</v>
      </c>
      <c r="F61" s="152">
        <v>0</v>
      </c>
      <c r="G61" s="152">
        <v>0</v>
      </c>
      <c r="H61" s="152">
        <v>0</v>
      </c>
      <c r="I61" s="152">
        <v>0</v>
      </c>
      <c r="J61" s="152">
        <v>0</v>
      </c>
      <c r="K61" s="152">
        <v>0</v>
      </c>
      <c r="L61" s="152">
        <v>0</v>
      </c>
      <c r="M61" s="152">
        <v>0</v>
      </c>
      <c r="N61" s="152">
        <v>0</v>
      </c>
      <c r="O61" s="152">
        <v>0</v>
      </c>
    </row>
    <row r="62" spans="1:15" hidden="1" x14ac:dyDescent="0.25">
      <c r="B62" s="152" t="s">
        <v>254</v>
      </c>
      <c r="C62" s="151" t="s">
        <v>255</v>
      </c>
      <c r="D62" s="152">
        <v>5.0999999999999996</v>
      </c>
      <c r="E62" s="152">
        <v>0</v>
      </c>
      <c r="F62" s="152">
        <v>3</v>
      </c>
      <c r="G62" s="152">
        <v>0</v>
      </c>
      <c r="H62" s="152">
        <v>0</v>
      </c>
      <c r="I62" s="152">
        <v>0</v>
      </c>
      <c r="J62" s="152">
        <v>0</v>
      </c>
      <c r="K62" s="152">
        <v>0</v>
      </c>
      <c r="L62" s="152">
        <v>0</v>
      </c>
      <c r="M62" s="152">
        <v>0</v>
      </c>
      <c r="N62" s="152">
        <v>2.1</v>
      </c>
      <c r="O62" s="152">
        <v>0</v>
      </c>
    </row>
    <row r="63" spans="1:15" hidden="1" x14ac:dyDescent="0.25">
      <c r="B63" s="152" t="s">
        <v>256</v>
      </c>
      <c r="C63" s="151" t="s">
        <v>257</v>
      </c>
      <c r="D63" s="152">
        <v>0</v>
      </c>
      <c r="E63" s="152">
        <v>0</v>
      </c>
      <c r="F63" s="152">
        <v>0</v>
      </c>
      <c r="G63" s="152">
        <v>0</v>
      </c>
      <c r="H63" s="152">
        <v>0</v>
      </c>
      <c r="I63" s="152">
        <v>0</v>
      </c>
      <c r="J63" s="152">
        <v>0</v>
      </c>
      <c r="K63" s="152">
        <v>0</v>
      </c>
      <c r="L63" s="152">
        <v>0</v>
      </c>
      <c r="M63" s="152">
        <v>0</v>
      </c>
      <c r="N63" s="152">
        <v>0</v>
      </c>
      <c r="O63" s="152">
        <v>0</v>
      </c>
    </row>
    <row r="64" spans="1:15" hidden="1" x14ac:dyDescent="0.25">
      <c r="B64" s="152" t="s">
        <v>256</v>
      </c>
      <c r="C64" s="151" t="s">
        <v>257</v>
      </c>
      <c r="D64" s="152">
        <v>0</v>
      </c>
      <c r="E64" s="152">
        <v>0</v>
      </c>
      <c r="F64" s="152">
        <v>0</v>
      </c>
      <c r="G64" s="152">
        <v>0</v>
      </c>
      <c r="H64" s="152">
        <v>0</v>
      </c>
      <c r="I64" s="152">
        <v>0</v>
      </c>
      <c r="J64" s="152">
        <v>0</v>
      </c>
      <c r="K64" s="152">
        <v>0</v>
      </c>
      <c r="L64" s="152">
        <v>0</v>
      </c>
      <c r="M64" s="152">
        <v>0</v>
      </c>
      <c r="N64" s="152">
        <v>0</v>
      </c>
      <c r="O64" s="152">
        <v>0</v>
      </c>
    </row>
  </sheetData>
  <mergeCells count="8">
    <mergeCell ref="A1:B1"/>
    <mergeCell ref="A2:O2"/>
    <mergeCell ref="A3:O3"/>
    <mergeCell ref="D4:D5"/>
    <mergeCell ref="E4:O4"/>
    <mergeCell ref="B4:B5"/>
    <mergeCell ref="C4:C5"/>
    <mergeCell ref="A4:A5"/>
  </mergeCells>
  <pageMargins left="0.23622047244094491" right="0.19685039370078741" top="0.31496062992125984" bottom="0.19685039370078741" header="0.31496062992125984" footer="0.19685039370078741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59999389629810485"/>
  </sheetPr>
  <dimension ref="A1:O64"/>
  <sheetViews>
    <sheetView showZeros="0" tabSelected="1" topLeftCell="A36" zoomScaleNormal="100" zoomScaleSheetLayoutView="85" workbookViewId="0">
      <selection activeCell="A4" sqref="A4:O60"/>
    </sheetView>
  </sheetViews>
  <sheetFormatPr defaultColWidth="23.33203125" defaultRowHeight="15.6" x14ac:dyDescent="0.3"/>
  <cols>
    <col min="1" max="1" width="6" style="10" customWidth="1"/>
    <col min="2" max="2" width="48.33203125" style="11" customWidth="1"/>
    <col min="3" max="3" width="8" style="10" customWidth="1"/>
    <col min="4" max="15" width="13.77734375" style="11" customWidth="1"/>
    <col min="16" max="240" width="23.33203125" style="11"/>
    <col min="241" max="241" width="6" style="11" customWidth="1"/>
    <col min="242" max="242" width="51" style="11" customWidth="1"/>
    <col min="243" max="243" width="8" style="11" customWidth="1"/>
    <col min="244" max="244" width="13.33203125" style="11" customWidth="1"/>
    <col min="245" max="246" width="10.33203125" style="11" customWidth="1"/>
    <col min="247" max="255" width="11.33203125" style="11" customWidth="1"/>
    <col min="256" max="256" width="11.109375" style="11" customWidth="1"/>
    <col min="257" max="257" width="10.6640625" style="11" customWidth="1"/>
    <col min="258" max="258" width="9.88671875" style="11" customWidth="1"/>
    <col min="259" max="259" width="11.33203125" style="11" customWidth="1"/>
    <col min="260" max="260" width="10.109375" style="11" customWidth="1"/>
    <col min="261" max="261" width="10.33203125" style="11" customWidth="1"/>
    <col min="262" max="262" width="11.33203125" style="11" customWidth="1"/>
    <col min="263" max="496" width="23.33203125" style="11"/>
    <col min="497" max="497" width="6" style="11" customWidth="1"/>
    <col min="498" max="498" width="51" style="11" customWidth="1"/>
    <col min="499" max="499" width="8" style="11" customWidth="1"/>
    <col min="500" max="500" width="13.33203125" style="11" customWidth="1"/>
    <col min="501" max="502" width="10.33203125" style="11" customWidth="1"/>
    <col min="503" max="511" width="11.33203125" style="11" customWidth="1"/>
    <col min="512" max="512" width="11.109375" style="11" customWidth="1"/>
    <col min="513" max="513" width="10.6640625" style="11" customWidth="1"/>
    <col min="514" max="514" width="9.88671875" style="11" customWidth="1"/>
    <col min="515" max="515" width="11.33203125" style="11" customWidth="1"/>
    <col min="516" max="516" width="10.109375" style="11" customWidth="1"/>
    <col min="517" max="517" width="10.33203125" style="11" customWidth="1"/>
    <col min="518" max="518" width="11.33203125" style="11" customWidth="1"/>
    <col min="519" max="752" width="23.33203125" style="11"/>
    <col min="753" max="753" width="6" style="11" customWidth="1"/>
    <col min="754" max="754" width="51" style="11" customWidth="1"/>
    <col min="755" max="755" width="8" style="11" customWidth="1"/>
    <col min="756" max="756" width="13.33203125" style="11" customWidth="1"/>
    <col min="757" max="758" width="10.33203125" style="11" customWidth="1"/>
    <col min="759" max="767" width="11.33203125" style="11" customWidth="1"/>
    <col min="768" max="768" width="11.109375" style="11" customWidth="1"/>
    <col min="769" max="769" width="10.6640625" style="11" customWidth="1"/>
    <col min="770" max="770" width="9.88671875" style="11" customWidth="1"/>
    <col min="771" max="771" width="11.33203125" style="11" customWidth="1"/>
    <col min="772" max="772" width="10.109375" style="11" customWidth="1"/>
    <col min="773" max="773" width="10.33203125" style="11" customWidth="1"/>
    <col min="774" max="774" width="11.33203125" style="11" customWidth="1"/>
    <col min="775" max="1008" width="23.33203125" style="11"/>
    <col min="1009" max="1009" width="6" style="11" customWidth="1"/>
    <col min="1010" max="1010" width="51" style="11" customWidth="1"/>
    <col min="1011" max="1011" width="8" style="11" customWidth="1"/>
    <col min="1012" max="1012" width="13.33203125" style="11" customWidth="1"/>
    <col min="1013" max="1014" width="10.33203125" style="11" customWidth="1"/>
    <col min="1015" max="1023" width="11.33203125" style="11" customWidth="1"/>
    <col min="1024" max="1024" width="11.109375" style="11" customWidth="1"/>
    <col min="1025" max="1025" width="10.6640625" style="11" customWidth="1"/>
    <col min="1026" max="1026" width="9.88671875" style="11" customWidth="1"/>
    <col min="1027" max="1027" width="11.33203125" style="11" customWidth="1"/>
    <col min="1028" max="1028" width="10.109375" style="11" customWidth="1"/>
    <col min="1029" max="1029" width="10.33203125" style="11" customWidth="1"/>
    <col min="1030" max="1030" width="11.33203125" style="11" customWidth="1"/>
    <col min="1031" max="1264" width="23.33203125" style="11"/>
    <col min="1265" max="1265" width="6" style="11" customWidth="1"/>
    <col min="1266" max="1266" width="51" style="11" customWidth="1"/>
    <col min="1267" max="1267" width="8" style="11" customWidth="1"/>
    <col min="1268" max="1268" width="13.33203125" style="11" customWidth="1"/>
    <col min="1269" max="1270" width="10.33203125" style="11" customWidth="1"/>
    <col min="1271" max="1279" width="11.33203125" style="11" customWidth="1"/>
    <col min="1280" max="1280" width="11.109375" style="11" customWidth="1"/>
    <col min="1281" max="1281" width="10.6640625" style="11" customWidth="1"/>
    <col min="1282" max="1282" width="9.88671875" style="11" customWidth="1"/>
    <col min="1283" max="1283" width="11.33203125" style="11" customWidth="1"/>
    <col min="1284" max="1284" width="10.109375" style="11" customWidth="1"/>
    <col min="1285" max="1285" width="10.33203125" style="11" customWidth="1"/>
    <col min="1286" max="1286" width="11.33203125" style="11" customWidth="1"/>
    <col min="1287" max="1520" width="23.33203125" style="11"/>
    <col min="1521" max="1521" width="6" style="11" customWidth="1"/>
    <col min="1522" max="1522" width="51" style="11" customWidth="1"/>
    <col min="1523" max="1523" width="8" style="11" customWidth="1"/>
    <col min="1524" max="1524" width="13.33203125" style="11" customWidth="1"/>
    <col min="1525" max="1526" width="10.33203125" style="11" customWidth="1"/>
    <col min="1527" max="1535" width="11.33203125" style="11" customWidth="1"/>
    <col min="1536" max="1536" width="11.109375" style="11" customWidth="1"/>
    <col min="1537" max="1537" width="10.6640625" style="11" customWidth="1"/>
    <col min="1538" max="1538" width="9.88671875" style="11" customWidth="1"/>
    <col min="1539" max="1539" width="11.33203125" style="11" customWidth="1"/>
    <col min="1540" max="1540" width="10.109375" style="11" customWidth="1"/>
    <col min="1541" max="1541" width="10.33203125" style="11" customWidth="1"/>
    <col min="1542" max="1542" width="11.33203125" style="11" customWidth="1"/>
    <col min="1543" max="1776" width="23.33203125" style="11"/>
    <col min="1777" max="1777" width="6" style="11" customWidth="1"/>
    <col min="1778" max="1778" width="51" style="11" customWidth="1"/>
    <col min="1779" max="1779" width="8" style="11" customWidth="1"/>
    <col min="1780" max="1780" width="13.33203125" style="11" customWidth="1"/>
    <col min="1781" max="1782" width="10.33203125" style="11" customWidth="1"/>
    <col min="1783" max="1791" width="11.33203125" style="11" customWidth="1"/>
    <col min="1792" max="1792" width="11.109375" style="11" customWidth="1"/>
    <col min="1793" max="1793" width="10.6640625" style="11" customWidth="1"/>
    <col min="1794" max="1794" width="9.88671875" style="11" customWidth="1"/>
    <col min="1795" max="1795" width="11.33203125" style="11" customWidth="1"/>
    <col min="1796" max="1796" width="10.109375" style="11" customWidth="1"/>
    <col min="1797" max="1797" width="10.33203125" style="11" customWidth="1"/>
    <col min="1798" max="1798" width="11.33203125" style="11" customWidth="1"/>
    <col min="1799" max="2032" width="23.33203125" style="11"/>
    <col min="2033" max="2033" width="6" style="11" customWidth="1"/>
    <col min="2034" max="2034" width="51" style="11" customWidth="1"/>
    <col min="2035" max="2035" width="8" style="11" customWidth="1"/>
    <col min="2036" max="2036" width="13.33203125" style="11" customWidth="1"/>
    <col min="2037" max="2038" width="10.33203125" style="11" customWidth="1"/>
    <col min="2039" max="2047" width="11.33203125" style="11" customWidth="1"/>
    <col min="2048" max="2048" width="11.109375" style="11" customWidth="1"/>
    <col min="2049" max="2049" width="10.6640625" style="11" customWidth="1"/>
    <col min="2050" max="2050" width="9.88671875" style="11" customWidth="1"/>
    <col min="2051" max="2051" width="11.33203125" style="11" customWidth="1"/>
    <col min="2052" max="2052" width="10.109375" style="11" customWidth="1"/>
    <col min="2053" max="2053" width="10.33203125" style="11" customWidth="1"/>
    <col min="2054" max="2054" width="11.33203125" style="11" customWidth="1"/>
    <col min="2055" max="2288" width="23.33203125" style="11"/>
    <col min="2289" max="2289" width="6" style="11" customWidth="1"/>
    <col min="2290" max="2290" width="51" style="11" customWidth="1"/>
    <col min="2291" max="2291" width="8" style="11" customWidth="1"/>
    <col min="2292" max="2292" width="13.33203125" style="11" customWidth="1"/>
    <col min="2293" max="2294" width="10.33203125" style="11" customWidth="1"/>
    <col min="2295" max="2303" width="11.33203125" style="11" customWidth="1"/>
    <col min="2304" max="2304" width="11.109375" style="11" customWidth="1"/>
    <col min="2305" max="2305" width="10.6640625" style="11" customWidth="1"/>
    <col min="2306" max="2306" width="9.88671875" style="11" customWidth="1"/>
    <col min="2307" max="2307" width="11.33203125" style="11" customWidth="1"/>
    <col min="2308" max="2308" width="10.109375" style="11" customWidth="1"/>
    <col min="2309" max="2309" width="10.33203125" style="11" customWidth="1"/>
    <col min="2310" max="2310" width="11.33203125" style="11" customWidth="1"/>
    <col min="2311" max="2544" width="23.33203125" style="11"/>
    <col min="2545" max="2545" width="6" style="11" customWidth="1"/>
    <col min="2546" max="2546" width="51" style="11" customWidth="1"/>
    <col min="2547" max="2547" width="8" style="11" customWidth="1"/>
    <col min="2548" max="2548" width="13.33203125" style="11" customWidth="1"/>
    <col min="2549" max="2550" width="10.33203125" style="11" customWidth="1"/>
    <col min="2551" max="2559" width="11.33203125" style="11" customWidth="1"/>
    <col min="2560" max="2560" width="11.109375" style="11" customWidth="1"/>
    <col min="2561" max="2561" width="10.6640625" style="11" customWidth="1"/>
    <col min="2562" max="2562" width="9.88671875" style="11" customWidth="1"/>
    <col min="2563" max="2563" width="11.33203125" style="11" customWidth="1"/>
    <col min="2564" max="2564" width="10.109375" style="11" customWidth="1"/>
    <col min="2565" max="2565" width="10.33203125" style="11" customWidth="1"/>
    <col min="2566" max="2566" width="11.33203125" style="11" customWidth="1"/>
    <col min="2567" max="2800" width="23.33203125" style="11"/>
    <col min="2801" max="2801" width="6" style="11" customWidth="1"/>
    <col min="2802" max="2802" width="51" style="11" customWidth="1"/>
    <col min="2803" max="2803" width="8" style="11" customWidth="1"/>
    <col min="2804" max="2804" width="13.33203125" style="11" customWidth="1"/>
    <col min="2805" max="2806" width="10.33203125" style="11" customWidth="1"/>
    <col min="2807" max="2815" width="11.33203125" style="11" customWidth="1"/>
    <col min="2816" max="2816" width="11.109375" style="11" customWidth="1"/>
    <col min="2817" max="2817" width="10.6640625" style="11" customWidth="1"/>
    <col min="2818" max="2818" width="9.88671875" style="11" customWidth="1"/>
    <col min="2819" max="2819" width="11.33203125" style="11" customWidth="1"/>
    <col min="2820" max="2820" width="10.109375" style="11" customWidth="1"/>
    <col min="2821" max="2821" width="10.33203125" style="11" customWidth="1"/>
    <col min="2822" max="2822" width="11.33203125" style="11" customWidth="1"/>
    <col min="2823" max="3056" width="23.33203125" style="11"/>
    <col min="3057" max="3057" width="6" style="11" customWidth="1"/>
    <col min="3058" max="3058" width="51" style="11" customWidth="1"/>
    <col min="3059" max="3059" width="8" style="11" customWidth="1"/>
    <col min="3060" max="3060" width="13.33203125" style="11" customWidth="1"/>
    <col min="3061" max="3062" width="10.33203125" style="11" customWidth="1"/>
    <col min="3063" max="3071" width="11.33203125" style="11" customWidth="1"/>
    <col min="3072" max="3072" width="11.109375" style="11" customWidth="1"/>
    <col min="3073" max="3073" width="10.6640625" style="11" customWidth="1"/>
    <col min="3074" max="3074" width="9.88671875" style="11" customWidth="1"/>
    <col min="3075" max="3075" width="11.33203125" style="11" customWidth="1"/>
    <col min="3076" max="3076" width="10.109375" style="11" customWidth="1"/>
    <col min="3077" max="3077" width="10.33203125" style="11" customWidth="1"/>
    <col min="3078" max="3078" width="11.33203125" style="11" customWidth="1"/>
    <col min="3079" max="3312" width="23.33203125" style="11"/>
    <col min="3313" max="3313" width="6" style="11" customWidth="1"/>
    <col min="3314" max="3314" width="51" style="11" customWidth="1"/>
    <col min="3315" max="3315" width="8" style="11" customWidth="1"/>
    <col min="3316" max="3316" width="13.33203125" style="11" customWidth="1"/>
    <col min="3317" max="3318" width="10.33203125" style="11" customWidth="1"/>
    <col min="3319" max="3327" width="11.33203125" style="11" customWidth="1"/>
    <col min="3328" max="3328" width="11.109375" style="11" customWidth="1"/>
    <col min="3329" max="3329" width="10.6640625" style="11" customWidth="1"/>
    <col min="3330" max="3330" width="9.88671875" style="11" customWidth="1"/>
    <col min="3331" max="3331" width="11.33203125" style="11" customWidth="1"/>
    <col min="3332" max="3332" width="10.109375" style="11" customWidth="1"/>
    <col min="3333" max="3333" width="10.33203125" style="11" customWidth="1"/>
    <col min="3334" max="3334" width="11.33203125" style="11" customWidth="1"/>
    <col min="3335" max="3568" width="23.33203125" style="11"/>
    <col min="3569" max="3569" width="6" style="11" customWidth="1"/>
    <col min="3570" max="3570" width="51" style="11" customWidth="1"/>
    <col min="3571" max="3571" width="8" style="11" customWidth="1"/>
    <col min="3572" max="3572" width="13.33203125" style="11" customWidth="1"/>
    <col min="3573" max="3574" width="10.33203125" style="11" customWidth="1"/>
    <col min="3575" max="3583" width="11.33203125" style="11" customWidth="1"/>
    <col min="3584" max="3584" width="11.109375" style="11" customWidth="1"/>
    <col min="3585" max="3585" width="10.6640625" style="11" customWidth="1"/>
    <col min="3586" max="3586" width="9.88671875" style="11" customWidth="1"/>
    <col min="3587" max="3587" width="11.33203125" style="11" customWidth="1"/>
    <col min="3588" max="3588" width="10.109375" style="11" customWidth="1"/>
    <col min="3589" max="3589" width="10.33203125" style="11" customWidth="1"/>
    <col min="3590" max="3590" width="11.33203125" style="11" customWidth="1"/>
    <col min="3591" max="3824" width="23.33203125" style="11"/>
    <col min="3825" max="3825" width="6" style="11" customWidth="1"/>
    <col min="3826" max="3826" width="51" style="11" customWidth="1"/>
    <col min="3827" max="3827" width="8" style="11" customWidth="1"/>
    <col min="3828" max="3828" width="13.33203125" style="11" customWidth="1"/>
    <col min="3829" max="3830" width="10.33203125" style="11" customWidth="1"/>
    <col min="3831" max="3839" width="11.33203125" style="11" customWidth="1"/>
    <col min="3840" max="3840" width="11.109375" style="11" customWidth="1"/>
    <col min="3841" max="3841" width="10.6640625" style="11" customWidth="1"/>
    <col min="3842" max="3842" width="9.88671875" style="11" customWidth="1"/>
    <col min="3843" max="3843" width="11.33203125" style="11" customWidth="1"/>
    <col min="3844" max="3844" width="10.109375" style="11" customWidth="1"/>
    <col min="3845" max="3845" width="10.33203125" style="11" customWidth="1"/>
    <col min="3846" max="3846" width="11.33203125" style="11" customWidth="1"/>
    <col min="3847" max="4080" width="23.33203125" style="11"/>
    <col min="4081" max="4081" width="6" style="11" customWidth="1"/>
    <col min="4082" max="4082" width="51" style="11" customWidth="1"/>
    <col min="4083" max="4083" width="8" style="11" customWidth="1"/>
    <col min="4084" max="4084" width="13.33203125" style="11" customWidth="1"/>
    <col min="4085" max="4086" width="10.33203125" style="11" customWidth="1"/>
    <col min="4087" max="4095" width="11.33203125" style="11" customWidth="1"/>
    <col min="4096" max="4096" width="11.109375" style="11" customWidth="1"/>
    <col min="4097" max="4097" width="10.6640625" style="11" customWidth="1"/>
    <col min="4098" max="4098" width="9.88671875" style="11" customWidth="1"/>
    <col min="4099" max="4099" width="11.33203125" style="11" customWidth="1"/>
    <col min="4100" max="4100" width="10.109375" style="11" customWidth="1"/>
    <col min="4101" max="4101" width="10.33203125" style="11" customWidth="1"/>
    <col min="4102" max="4102" width="11.33203125" style="11" customWidth="1"/>
    <col min="4103" max="4336" width="23.33203125" style="11"/>
    <col min="4337" max="4337" width="6" style="11" customWidth="1"/>
    <col min="4338" max="4338" width="51" style="11" customWidth="1"/>
    <col min="4339" max="4339" width="8" style="11" customWidth="1"/>
    <col min="4340" max="4340" width="13.33203125" style="11" customWidth="1"/>
    <col min="4341" max="4342" width="10.33203125" style="11" customWidth="1"/>
    <col min="4343" max="4351" width="11.33203125" style="11" customWidth="1"/>
    <col min="4352" max="4352" width="11.109375" style="11" customWidth="1"/>
    <col min="4353" max="4353" width="10.6640625" style="11" customWidth="1"/>
    <col min="4354" max="4354" width="9.88671875" style="11" customWidth="1"/>
    <col min="4355" max="4355" width="11.33203125" style="11" customWidth="1"/>
    <col min="4356" max="4356" width="10.109375" style="11" customWidth="1"/>
    <col min="4357" max="4357" width="10.33203125" style="11" customWidth="1"/>
    <col min="4358" max="4358" width="11.33203125" style="11" customWidth="1"/>
    <col min="4359" max="4592" width="23.33203125" style="11"/>
    <col min="4593" max="4593" width="6" style="11" customWidth="1"/>
    <col min="4594" max="4594" width="51" style="11" customWidth="1"/>
    <col min="4595" max="4595" width="8" style="11" customWidth="1"/>
    <col min="4596" max="4596" width="13.33203125" style="11" customWidth="1"/>
    <col min="4597" max="4598" width="10.33203125" style="11" customWidth="1"/>
    <col min="4599" max="4607" width="11.33203125" style="11" customWidth="1"/>
    <col min="4608" max="4608" width="11.109375" style="11" customWidth="1"/>
    <col min="4609" max="4609" width="10.6640625" style="11" customWidth="1"/>
    <col min="4610" max="4610" width="9.88671875" style="11" customWidth="1"/>
    <col min="4611" max="4611" width="11.33203125" style="11" customWidth="1"/>
    <col min="4612" max="4612" width="10.109375" style="11" customWidth="1"/>
    <col min="4613" max="4613" width="10.33203125" style="11" customWidth="1"/>
    <col min="4614" max="4614" width="11.33203125" style="11" customWidth="1"/>
    <col min="4615" max="4848" width="23.33203125" style="11"/>
    <col min="4849" max="4849" width="6" style="11" customWidth="1"/>
    <col min="4850" max="4850" width="51" style="11" customWidth="1"/>
    <col min="4851" max="4851" width="8" style="11" customWidth="1"/>
    <col min="4852" max="4852" width="13.33203125" style="11" customWidth="1"/>
    <col min="4853" max="4854" width="10.33203125" style="11" customWidth="1"/>
    <col min="4855" max="4863" width="11.33203125" style="11" customWidth="1"/>
    <col min="4864" max="4864" width="11.109375" style="11" customWidth="1"/>
    <col min="4865" max="4865" width="10.6640625" style="11" customWidth="1"/>
    <col min="4866" max="4866" width="9.88671875" style="11" customWidth="1"/>
    <col min="4867" max="4867" width="11.33203125" style="11" customWidth="1"/>
    <col min="4868" max="4868" width="10.109375" style="11" customWidth="1"/>
    <col min="4869" max="4869" width="10.33203125" style="11" customWidth="1"/>
    <col min="4870" max="4870" width="11.33203125" style="11" customWidth="1"/>
    <col min="4871" max="5104" width="23.33203125" style="11"/>
    <col min="5105" max="5105" width="6" style="11" customWidth="1"/>
    <col min="5106" max="5106" width="51" style="11" customWidth="1"/>
    <col min="5107" max="5107" width="8" style="11" customWidth="1"/>
    <col min="5108" max="5108" width="13.33203125" style="11" customWidth="1"/>
    <col min="5109" max="5110" width="10.33203125" style="11" customWidth="1"/>
    <col min="5111" max="5119" width="11.33203125" style="11" customWidth="1"/>
    <col min="5120" max="5120" width="11.109375" style="11" customWidth="1"/>
    <col min="5121" max="5121" width="10.6640625" style="11" customWidth="1"/>
    <col min="5122" max="5122" width="9.88671875" style="11" customWidth="1"/>
    <col min="5123" max="5123" width="11.33203125" style="11" customWidth="1"/>
    <col min="5124" max="5124" width="10.109375" style="11" customWidth="1"/>
    <col min="5125" max="5125" width="10.33203125" style="11" customWidth="1"/>
    <col min="5126" max="5126" width="11.33203125" style="11" customWidth="1"/>
    <col min="5127" max="5360" width="23.33203125" style="11"/>
    <col min="5361" max="5361" width="6" style="11" customWidth="1"/>
    <col min="5362" max="5362" width="51" style="11" customWidth="1"/>
    <col min="5363" max="5363" width="8" style="11" customWidth="1"/>
    <col min="5364" max="5364" width="13.33203125" style="11" customWidth="1"/>
    <col min="5365" max="5366" width="10.33203125" style="11" customWidth="1"/>
    <col min="5367" max="5375" width="11.33203125" style="11" customWidth="1"/>
    <col min="5376" max="5376" width="11.109375" style="11" customWidth="1"/>
    <col min="5377" max="5377" width="10.6640625" style="11" customWidth="1"/>
    <col min="5378" max="5378" width="9.88671875" style="11" customWidth="1"/>
    <col min="5379" max="5379" width="11.33203125" style="11" customWidth="1"/>
    <col min="5380" max="5380" width="10.109375" style="11" customWidth="1"/>
    <col min="5381" max="5381" width="10.33203125" style="11" customWidth="1"/>
    <col min="5382" max="5382" width="11.33203125" style="11" customWidth="1"/>
    <col min="5383" max="5616" width="23.33203125" style="11"/>
    <col min="5617" max="5617" width="6" style="11" customWidth="1"/>
    <col min="5618" max="5618" width="51" style="11" customWidth="1"/>
    <col min="5619" max="5619" width="8" style="11" customWidth="1"/>
    <col min="5620" max="5620" width="13.33203125" style="11" customWidth="1"/>
    <col min="5621" max="5622" width="10.33203125" style="11" customWidth="1"/>
    <col min="5623" max="5631" width="11.33203125" style="11" customWidth="1"/>
    <col min="5632" max="5632" width="11.109375" style="11" customWidth="1"/>
    <col min="5633" max="5633" width="10.6640625" style="11" customWidth="1"/>
    <col min="5634" max="5634" width="9.88671875" style="11" customWidth="1"/>
    <col min="5635" max="5635" width="11.33203125" style="11" customWidth="1"/>
    <col min="5636" max="5636" width="10.109375" style="11" customWidth="1"/>
    <col min="5637" max="5637" width="10.33203125" style="11" customWidth="1"/>
    <col min="5638" max="5638" width="11.33203125" style="11" customWidth="1"/>
    <col min="5639" max="5872" width="23.33203125" style="11"/>
    <col min="5873" max="5873" width="6" style="11" customWidth="1"/>
    <col min="5874" max="5874" width="51" style="11" customWidth="1"/>
    <col min="5875" max="5875" width="8" style="11" customWidth="1"/>
    <col min="5876" max="5876" width="13.33203125" style="11" customWidth="1"/>
    <col min="5877" max="5878" width="10.33203125" style="11" customWidth="1"/>
    <col min="5879" max="5887" width="11.33203125" style="11" customWidth="1"/>
    <col min="5888" max="5888" width="11.109375" style="11" customWidth="1"/>
    <col min="5889" max="5889" width="10.6640625" style="11" customWidth="1"/>
    <col min="5890" max="5890" width="9.88671875" style="11" customWidth="1"/>
    <col min="5891" max="5891" width="11.33203125" style="11" customWidth="1"/>
    <col min="5892" max="5892" width="10.109375" style="11" customWidth="1"/>
    <col min="5893" max="5893" width="10.33203125" style="11" customWidth="1"/>
    <col min="5894" max="5894" width="11.33203125" style="11" customWidth="1"/>
    <col min="5895" max="6128" width="23.33203125" style="11"/>
    <col min="6129" max="6129" width="6" style="11" customWidth="1"/>
    <col min="6130" max="6130" width="51" style="11" customWidth="1"/>
    <col min="6131" max="6131" width="8" style="11" customWidth="1"/>
    <col min="6132" max="6132" width="13.33203125" style="11" customWidth="1"/>
    <col min="6133" max="6134" width="10.33203125" style="11" customWidth="1"/>
    <col min="6135" max="6143" width="11.33203125" style="11" customWidth="1"/>
    <col min="6144" max="6144" width="11.109375" style="11" customWidth="1"/>
    <col min="6145" max="6145" width="10.6640625" style="11" customWidth="1"/>
    <col min="6146" max="6146" width="9.88671875" style="11" customWidth="1"/>
    <col min="6147" max="6147" width="11.33203125" style="11" customWidth="1"/>
    <col min="6148" max="6148" width="10.109375" style="11" customWidth="1"/>
    <col min="6149" max="6149" width="10.33203125" style="11" customWidth="1"/>
    <col min="6150" max="6150" width="11.33203125" style="11" customWidth="1"/>
    <col min="6151" max="6384" width="23.33203125" style="11"/>
    <col min="6385" max="6385" width="6" style="11" customWidth="1"/>
    <col min="6386" max="6386" width="51" style="11" customWidth="1"/>
    <col min="6387" max="6387" width="8" style="11" customWidth="1"/>
    <col min="6388" max="6388" width="13.33203125" style="11" customWidth="1"/>
    <col min="6389" max="6390" width="10.33203125" style="11" customWidth="1"/>
    <col min="6391" max="6399" width="11.33203125" style="11" customWidth="1"/>
    <col min="6400" max="6400" width="11.109375" style="11" customWidth="1"/>
    <col min="6401" max="6401" width="10.6640625" style="11" customWidth="1"/>
    <col min="6402" max="6402" width="9.88671875" style="11" customWidth="1"/>
    <col min="6403" max="6403" width="11.33203125" style="11" customWidth="1"/>
    <col min="6404" max="6404" width="10.109375" style="11" customWidth="1"/>
    <col min="6405" max="6405" width="10.33203125" style="11" customWidth="1"/>
    <col min="6406" max="6406" width="11.33203125" style="11" customWidth="1"/>
    <col min="6407" max="6640" width="23.33203125" style="11"/>
    <col min="6641" max="6641" width="6" style="11" customWidth="1"/>
    <col min="6642" max="6642" width="51" style="11" customWidth="1"/>
    <col min="6643" max="6643" width="8" style="11" customWidth="1"/>
    <col min="6644" max="6644" width="13.33203125" style="11" customWidth="1"/>
    <col min="6645" max="6646" width="10.33203125" style="11" customWidth="1"/>
    <col min="6647" max="6655" width="11.33203125" style="11" customWidth="1"/>
    <col min="6656" max="6656" width="11.109375" style="11" customWidth="1"/>
    <col min="6657" max="6657" width="10.6640625" style="11" customWidth="1"/>
    <col min="6658" max="6658" width="9.88671875" style="11" customWidth="1"/>
    <col min="6659" max="6659" width="11.33203125" style="11" customWidth="1"/>
    <col min="6660" max="6660" width="10.109375" style="11" customWidth="1"/>
    <col min="6661" max="6661" width="10.33203125" style="11" customWidth="1"/>
    <col min="6662" max="6662" width="11.33203125" style="11" customWidth="1"/>
    <col min="6663" max="6896" width="23.33203125" style="11"/>
    <col min="6897" max="6897" width="6" style="11" customWidth="1"/>
    <col min="6898" max="6898" width="51" style="11" customWidth="1"/>
    <col min="6899" max="6899" width="8" style="11" customWidth="1"/>
    <col min="6900" max="6900" width="13.33203125" style="11" customWidth="1"/>
    <col min="6901" max="6902" width="10.33203125" style="11" customWidth="1"/>
    <col min="6903" max="6911" width="11.33203125" style="11" customWidth="1"/>
    <col min="6912" max="6912" width="11.109375" style="11" customWidth="1"/>
    <col min="6913" max="6913" width="10.6640625" style="11" customWidth="1"/>
    <col min="6914" max="6914" width="9.88671875" style="11" customWidth="1"/>
    <col min="6915" max="6915" width="11.33203125" style="11" customWidth="1"/>
    <col min="6916" max="6916" width="10.109375" style="11" customWidth="1"/>
    <col min="6917" max="6917" width="10.33203125" style="11" customWidth="1"/>
    <col min="6918" max="6918" width="11.33203125" style="11" customWidth="1"/>
    <col min="6919" max="7152" width="23.33203125" style="11"/>
    <col min="7153" max="7153" width="6" style="11" customWidth="1"/>
    <col min="7154" max="7154" width="51" style="11" customWidth="1"/>
    <col min="7155" max="7155" width="8" style="11" customWidth="1"/>
    <col min="7156" max="7156" width="13.33203125" style="11" customWidth="1"/>
    <col min="7157" max="7158" width="10.33203125" style="11" customWidth="1"/>
    <col min="7159" max="7167" width="11.33203125" style="11" customWidth="1"/>
    <col min="7168" max="7168" width="11.109375" style="11" customWidth="1"/>
    <col min="7169" max="7169" width="10.6640625" style="11" customWidth="1"/>
    <col min="7170" max="7170" width="9.88671875" style="11" customWidth="1"/>
    <col min="7171" max="7171" width="11.33203125" style="11" customWidth="1"/>
    <col min="7172" max="7172" width="10.109375" style="11" customWidth="1"/>
    <col min="7173" max="7173" width="10.33203125" style="11" customWidth="1"/>
    <col min="7174" max="7174" width="11.33203125" style="11" customWidth="1"/>
    <col min="7175" max="7408" width="23.33203125" style="11"/>
    <col min="7409" max="7409" width="6" style="11" customWidth="1"/>
    <col min="7410" max="7410" width="51" style="11" customWidth="1"/>
    <col min="7411" max="7411" width="8" style="11" customWidth="1"/>
    <col min="7412" max="7412" width="13.33203125" style="11" customWidth="1"/>
    <col min="7413" max="7414" width="10.33203125" style="11" customWidth="1"/>
    <col min="7415" max="7423" width="11.33203125" style="11" customWidth="1"/>
    <col min="7424" max="7424" width="11.109375" style="11" customWidth="1"/>
    <col min="7425" max="7425" width="10.6640625" style="11" customWidth="1"/>
    <col min="7426" max="7426" width="9.88671875" style="11" customWidth="1"/>
    <col min="7427" max="7427" width="11.33203125" style="11" customWidth="1"/>
    <col min="7428" max="7428" width="10.109375" style="11" customWidth="1"/>
    <col min="7429" max="7429" width="10.33203125" style="11" customWidth="1"/>
    <col min="7430" max="7430" width="11.33203125" style="11" customWidth="1"/>
    <col min="7431" max="7664" width="23.33203125" style="11"/>
    <col min="7665" max="7665" width="6" style="11" customWidth="1"/>
    <col min="7666" max="7666" width="51" style="11" customWidth="1"/>
    <col min="7667" max="7667" width="8" style="11" customWidth="1"/>
    <col min="7668" max="7668" width="13.33203125" style="11" customWidth="1"/>
    <col min="7669" max="7670" width="10.33203125" style="11" customWidth="1"/>
    <col min="7671" max="7679" width="11.33203125" style="11" customWidth="1"/>
    <col min="7680" max="7680" width="11.109375" style="11" customWidth="1"/>
    <col min="7681" max="7681" width="10.6640625" style="11" customWidth="1"/>
    <col min="7682" max="7682" width="9.88671875" style="11" customWidth="1"/>
    <col min="7683" max="7683" width="11.33203125" style="11" customWidth="1"/>
    <col min="7684" max="7684" width="10.109375" style="11" customWidth="1"/>
    <col min="7685" max="7685" width="10.33203125" style="11" customWidth="1"/>
    <col min="7686" max="7686" width="11.33203125" style="11" customWidth="1"/>
    <col min="7687" max="7920" width="23.33203125" style="11"/>
    <col min="7921" max="7921" width="6" style="11" customWidth="1"/>
    <col min="7922" max="7922" width="51" style="11" customWidth="1"/>
    <col min="7923" max="7923" width="8" style="11" customWidth="1"/>
    <col min="7924" max="7924" width="13.33203125" style="11" customWidth="1"/>
    <col min="7925" max="7926" width="10.33203125" style="11" customWidth="1"/>
    <col min="7927" max="7935" width="11.33203125" style="11" customWidth="1"/>
    <col min="7936" max="7936" width="11.109375" style="11" customWidth="1"/>
    <col min="7937" max="7937" width="10.6640625" style="11" customWidth="1"/>
    <col min="7938" max="7938" width="9.88671875" style="11" customWidth="1"/>
    <col min="7939" max="7939" width="11.33203125" style="11" customWidth="1"/>
    <col min="7940" max="7940" width="10.109375" style="11" customWidth="1"/>
    <col min="7941" max="7941" width="10.33203125" style="11" customWidth="1"/>
    <col min="7942" max="7942" width="11.33203125" style="11" customWidth="1"/>
    <col min="7943" max="8176" width="23.33203125" style="11"/>
    <col min="8177" max="8177" width="6" style="11" customWidth="1"/>
    <col min="8178" max="8178" width="51" style="11" customWidth="1"/>
    <col min="8179" max="8179" width="8" style="11" customWidth="1"/>
    <col min="8180" max="8180" width="13.33203125" style="11" customWidth="1"/>
    <col min="8181" max="8182" width="10.33203125" style="11" customWidth="1"/>
    <col min="8183" max="8191" width="11.33203125" style="11" customWidth="1"/>
    <col min="8192" max="8192" width="11.109375" style="11" customWidth="1"/>
    <col min="8193" max="8193" width="10.6640625" style="11" customWidth="1"/>
    <col min="8194" max="8194" width="9.88671875" style="11" customWidth="1"/>
    <col min="8195" max="8195" width="11.33203125" style="11" customWidth="1"/>
    <col min="8196" max="8196" width="10.109375" style="11" customWidth="1"/>
    <col min="8197" max="8197" width="10.33203125" style="11" customWidth="1"/>
    <col min="8198" max="8198" width="11.33203125" style="11" customWidth="1"/>
    <col min="8199" max="8432" width="23.33203125" style="11"/>
    <col min="8433" max="8433" width="6" style="11" customWidth="1"/>
    <col min="8434" max="8434" width="51" style="11" customWidth="1"/>
    <col min="8435" max="8435" width="8" style="11" customWidth="1"/>
    <col min="8436" max="8436" width="13.33203125" style="11" customWidth="1"/>
    <col min="8437" max="8438" width="10.33203125" style="11" customWidth="1"/>
    <col min="8439" max="8447" width="11.33203125" style="11" customWidth="1"/>
    <col min="8448" max="8448" width="11.109375" style="11" customWidth="1"/>
    <col min="8449" max="8449" width="10.6640625" style="11" customWidth="1"/>
    <col min="8450" max="8450" width="9.88671875" style="11" customWidth="1"/>
    <col min="8451" max="8451" width="11.33203125" style="11" customWidth="1"/>
    <col min="8452" max="8452" width="10.109375" style="11" customWidth="1"/>
    <col min="8453" max="8453" width="10.33203125" style="11" customWidth="1"/>
    <col min="8454" max="8454" width="11.33203125" style="11" customWidth="1"/>
    <col min="8455" max="8688" width="23.33203125" style="11"/>
    <col min="8689" max="8689" width="6" style="11" customWidth="1"/>
    <col min="8690" max="8690" width="51" style="11" customWidth="1"/>
    <col min="8691" max="8691" width="8" style="11" customWidth="1"/>
    <col min="8692" max="8692" width="13.33203125" style="11" customWidth="1"/>
    <col min="8693" max="8694" width="10.33203125" style="11" customWidth="1"/>
    <col min="8695" max="8703" width="11.33203125" style="11" customWidth="1"/>
    <col min="8704" max="8704" width="11.109375" style="11" customWidth="1"/>
    <col min="8705" max="8705" width="10.6640625" style="11" customWidth="1"/>
    <col min="8706" max="8706" width="9.88671875" style="11" customWidth="1"/>
    <col min="8707" max="8707" width="11.33203125" style="11" customWidth="1"/>
    <col min="8708" max="8708" width="10.109375" style="11" customWidth="1"/>
    <col min="8709" max="8709" width="10.33203125" style="11" customWidth="1"/>
    <col min="8710" max="8710" width="11.33203125" style="11" customWidth="1"/>
    <col min="8711" max="8944" width="23.33203125" style="11"/>
    <col min="8945" max="8945" width="6" style="11" customWidth="1"/>
    <col min="8946" max="8946" width="51" style="11" customWidth="1"/>
    <col min="8947" max="8947" width="8" style="11" customWidth="1"/>
    <col min="8948" max="8948" width="13.33203125" style="11" customWidth="1"/>
    <col min="8949" max="8950" width="10.33203125" style="11" customWidth="1"/>
    <col min="8951" max="8959" width="11.33203125" style="11" customWidth="1"/>
    <col min="8960" max="8960" width="11.109375" style="11" customWidth="1"/>
    <col min="8961" max="8961" width="10.6640625" style="11" customWidth="1"/>
    <col min="8962" max="8962" width="9.88671875" style="11" customWidth="1"/>
    <col min="8963" max="8963" width="11.33203125" style="11" customWidth="1"/>
    <col min="8964" max="8964" width="10.109375" style="11" customWidth="1"/>
    <col min="8965" max="8965" width="10.33203125" style="11" customWidth="1"/>
    <col min="8966" max="8966" width="11.33203125" style="11" customWidth="1"/>
    <col min="8967" max="9200" width="23.33203125" style="11"/>
    <col min="9201" max="9201" width="6" style="11" customWidth="1"/>
    <col min="9202" max="9202" width="51" style="11" customWidth="1"/>
    <col min="9203" max="9203" width="8" style="11" customWidth="1"/>
    <col min="9204" max="9204" width="13.33203125" style="11" customWidth="1"/>
    <col min="9205" max="9206" width="10.33203125" style="11" customWidth="1"/>
    <col min="9207" max="9215" width="11.33203125" style="11" customWidth="1"/>
    <col min="9216" max="9216" width="11.109375" style="11" customWidth="1"/>
    <col min="9217" max="9217" width="10.6640625" style="11" customWidth="1"/>
    <col min="9218" max="9218" width="9.88671875" style="11" customWidth="1"/>
    <col min="9219" max="9219" width="11.33203125" style="11" customWidth="1"/>
    <col min="9220" max="9220" width="10.109375" style="11" customWidth="1"/>
    <col min="9221" max="9221" width="10.33203125" style="11" customWidth="1"/>
    <col min="9222" max="9222" width="11.33203125" style="11" customWidth="1"/>
    <col min="9223" max="9456" width="23.33203125" style="11"/>
    <col min="9457" max="9457" width="6" style="11" customWidth="1"/>
    <col min="9458" max="9458" width="51" style="11" customWidth="1"/>
    <col min="9459" max="9459" width="8" style="11" customWidth="1"/>
    <col min="9460" max="9460" width="13.33203125" style="11" customWidth="1"/>
    <col min="9461" max="9462" width="10.33203125" style="11" customWidth="1"/>
    <col min="9463" max="9471" width="11.33203125" style="11" customWidth="1"/>
    <col min="9472" max="9472" width="11.109375" style="11" customWidth="1"/>
    <col min="9473" max="9473" width="10.6640625" style="11" customWidth="1"/>
    <col min="9474" max="9474" width="9.88671875" style="11" customWidth="1"/>
    <col min="9475" max="9475" width="11.33203125" style="11" customWidth="1"/>
    <col min="9476" max="9476" width="10.109375" style="11" customWidth="1"/>
    <col min="9477" max="9477" width="10.33203125" style="11" customWidth="1"/>
    <col min="9478" max="9478" width="11.33203125" style="11" customWidth="1"/>
    <col min="9479" max="9712" width="23.33203125" style="11"/>
    <col min="9713" max="9713" width="6" style="11" customWidth="1"/>
    <col min="9714" max="9714" width="51" style="11" customWidth="1"/>
    <col min="9715" max="9715" width="8" style="11" customWidth="1"/>
    <col min="9716" max="9716" width="13.33203125" style="11" customWidth="1"/>
    <col min="9717" max="9718" width="10.33203125" style="11" customWidth="1"/>
    <col min="9719" max="9727" width="11.33203125" style="11" customWidth="1"/>
    <col min="9728" max="9728" width="11.109375" style="11" customWidth="1"/>
    <col min="9729" max="9729" width="10.6640625" style="11" customWidth="1"/>
    <col min="9730" max="9730" width="9.88671875" style="11" customWidth="1"/>
    <col min="9731" max="9731" width="11.33203125" style="11" customWidth="1"/>
    <col min="9732" max="9732" width="10.109375" style="11" customWidth="1"/>
    <col min="9733" max="9733" width="10.33203125" style="11" customWidth="1"/>
    <col min="9734" max="9734" width="11.33203125" style="11" customWidth="1"/>
    <col min="9735" max="9968" width="23.33203125" style="11"/>
    <col min="9969" max="9969" width="6" style="11" customWidth="1"/>
    <col min="9970" max="9970" width="51" style="11" customWidth="1"/>
    <col min="9971" max="9971" width="8" style="11" customWidth="1"/>
    <col min="9972" max="9972" width="13.33203125" style="11" customWidth="1"/>
    <col min="9973" max="9974" width="10.33203125" style="11" customWidth="1"/>
    <col min="9975" max="9983" width="11.33203125" style="11" customWidth="1"/>
    <col min="9984" max="9984" width="11.109375" style="11" customWidth="1"/>
    <col min="9985" max="9985" width="10.6640625" style="11" customWidth="1"/>
    <col min="9986" max="9986" width="9.88671875" style="11" customWidth="1"/>
    <col min="9987" max="9987" width="11.33203125" style="11" customWidth="1"/>
    <col min="9988" max="9988" width="10.109375" style="11" customWidth="1"/>
    <col min="9989" max="9989" width="10.33203125" style="11" customWidth="1"/>
    <col min="9990" max="9990" width="11.33203125" style="11" customWidth="1"/>
    <col min="9991" max="10224" width="23.33203125" style="11"/>
    <col min="10225" max="10225" width="6" style="11" customWidth="1"/>
    <col min="10226" max="10226" width="51" style="11" customWidth="1"/>
    <col min="10227" max="10227" width="8" style="11" customWidth="1"/>
    <col min="10228" max="10228" width="13.33203125" style="11" customWidth="1"/>
    <col min="10229" max="10230" width="10.33203125" style="11" customWidth="1"/>
    <col min="10231" max="10239" width="11.33203125" style="11" customWidth="1"/>
    <col min="10240" max="10240" width="11.109375" style="11" customWidth="1"/>
    <col min="10241" max="10241" width="10.6640625" style="11" customWidth="1"/>
    <col min="10242" max="10242" width="9.88671875" style="11" customWidth="1"/>
    <col min="10243" max="10243" width="11.33203125" style="11" customWidth="1"/>
    <col min="10244" max="10244" width="10.109375" style="11" customWidth="1"/>
    <col min="10245" max="10245" width="10.33203125" style="11" customWidth="1"/>
    <col min="10246" max="10246" width="11.33203125" style="11" customWidth="1"/>
    <col min="10247" max="10480" width="23.33203125" style="11"/>
    <col min="10481" max="10481" width="6" style="11" customWidth="1"/>
    <col min="10482" max="10482" width="51" style="11" customWidth="1"/>
    <col min="10483" max="10483" width="8" style="11" customWidth="1"/>
    <col min="10484" max="10484" width="13.33203125" style="11" customWidth="1"/>
    <col min="10485" max="10486" width="10.33203125" style="11" customWidth="1"/>
    <col min="10487" max="10495" width="11.33203125" style="11" customWidth="1"/>
    <col min="10496" max="10496" width="11.109375" style="11" customWidth="1"/>
    <col min="10497" max="10497" width="10.6640625" style="11" customWidth="1"/>
    <col min="10498" max="10498" width="9.88671875" style="11" customWidth="1"/>
    <col min="10499" max="10499" width="11.33203125" style="11" customWidth="1"/>
    <col min="10500" max="10500" width="10.109375" style="11" customWidth="1"/>
    <col min="10501" max="10501" width="10.33203125" style="11" customWidth="1"/>
    <col min="10502" max="10502" width="11.33203125" style="11" customWidth="1"/>
    <col min="10503" max="10736" width="23.33203125" style="11"/>
    <col min="10737" max="10737" width="6" style="11" customWidth="1"/>
    <col min="10738" max="10738" width="51" style="11" customWidth="1"/>
    <col min="10739" max="10739" width="8" style="11" customWidth="1"/>
    <col min="10740" max="10740" width="13.33203125" style="11" customWidth="1"/>
    <col min="10741" max="10742" width="10.33203125" style="11" customWidth="1"/>
    <col min="10743" max="10751" width="11.33203125" style="11" customWidth="1"/>
    <col min="10752" max="10752" width="11.109375" style="11" customWidth="1"/>
    <col min="10753" max="10753" width="10.6640625" style="11" customWidth="1"/>
    <col min="10754" max="10754" width="9.88671875" style="11" customWidth="1"/>
    <col min="10755" max="10755" width="11.33203125" style="11" customWidth="1"/>
    <col min="10756" max="10756" width="10.109375" style="11" customWidth="1"/>
    <col min="10757" max="10757" width="10.33203125" style="11" customWidth="1"/>
    <col min="10758" max="10758" width="11.33203125" style="11" customWidth="1"/>
    <col min="10759" max="10992" width="23.33203125" style="11"/>
    <col min="10993" max="10993" width="6" style="11" customWidth="1"/>
    <col min="10994" max="10994" width="51" style="11" customWidth="1"/>
    <col min="10995" max="10995" width="8" style="11" customWidth="1"/>
    <col min="10996" max="10996" width="13.33203125" style="11" customWidth="1"/>
    <col min="10997" max="10998" width="10.33203125" style="11" customWidth="1"/>
    <col min="10999" max="11007" width="11.33203125" style="11" customWidth="1"/>
    <col min="11008" max="11008" width="11.109375" style="11" customWidth="1"/>
    <col min="11009" max="11009" width="10.6640625" style="11" customWidth="1"/>
    <col min="11010" max="11010" width="9.88671875" style="11" customWidth="1"/>
    <col min="11011" max="11011" width="11.33203125" style="11" customWidth="1"/>
    <col min="11012" max="11012" width="10.109375" style="11" customWidth="1"/>
    <col min="11013" max="11013" width="10.33203125" style="11" customWidth="1"/>
    <col min="11014" max="11014" width="11.33203125" style="11" customWidth="1"/>
    <col min="11015" max="11248" width="23.33203125" style="11"/>
    <col min="11249" max="11249" width="6" style="11" customWidth="1"/>
    <col min="11250" max="11250" width="51" style="11" customWidth="1"/>
    <col min="11251" max="11251" width="8" style="11" customWidth="1"/>
    <col min="11252" max="11252" width="13.33203125" style="11" customWidth="1"/>
    <col min="11253" max="11254" width="10.33203125" style="11" customWidth="1"/>
    <col min="11255" max="11263" width="11.33203125" style="11" customWidth="1"/>
    <col min="11264" max="11264" width="11.109375" style="11" customWidth="1"/>
    <col min="11265" max="11265" width="10.6640625" style="11" customWidth="1"/>
    <col min="11266" max="11266" width="9.88671875" style="11" customWidth="1"/>
    <col min="11267" max="11267" width="11.33203125" style="11" customWidth="1"/>
    <col min="11268" max="11268" width="10.109375" style="11" customWidth="1"/>
    <col min="11269" max="11269" width="10.33203125" style="11" customWidth="1"/>
    <col min="11270" max="11270" width="11.33203125" style="11" customWidth="1"/>
    <col min="11271" max="11504" width="23.33203125" style="11"/>
    <col min="11505" max="11505" width="6" style="11" customWidth="1"/>
    <col min="11506" max="11506" width="51" style="11" customWidth="1"/>
    <col min="11507" max="11507" width="8" style="11" customWidth="1"/>
    <col min="11508" max="11508" width="13.33203125" style="11" customWidth="1"/>
    <col min="11509" max="11510" width="10.33203125" style="11" customWidth="1"/>
    <col min="11511" max="11519" width="11.33203125" style="11" customWidth="1"/>
    <col min="11520" max="11520" width="11.109375" style="11" customWidth="1"/>
    <col min="11521" max="11521" width="10.6640625" style="11" customWidth="1"/>
    <col min="11522" max="11522" width="9.88671875" style="11" customWidth="1"/>
    <col min="11523" max="11523" width="11.33203125" style="11" customWidth="1"/>
    <col min="11524" max="11524" width="10.109375" style="11" customWidth="1"/>
    <col min="11525" max="11525" width="10.33203125" style="11" customWidth="1"/>
    <col min="11526" max="11526" width="11.33203125" style="11" customWidth="1"/>
    <col min="11527" max="11760" width="23.33203125" style="11"/>
    <col min="11761" max="11761" width="6" style="11" customWidth="1"/>
    <col min="11762" max="11762" width="51" style="11" customWidth="1"/>
    <col min="11763" max="11763" width="8" style="11" customWidth="1"/>
    <col min="11764" max="11764" width="13.33203125" style="11" customWidth="1"/>
    <col min="11765" max="11766" width="10.33203125" style="11" customWidth="1"/>
    <col min="11767" max="11775" width="11.33203125" style="11" customWidth="1"/>
    <col min="11776" max="11776" width="11.109375" style="11" customWidth="1"/>
    <col min="11777" max="11777" width="10.6640625" style="11" customWidth="1"/>
    <col min="11778" max="11778" width="9.88671875" style="11" customWidth="1"/>
    <col min="11779" max="11779" width="11.33203125" style="11" customWidth="1"/>
    <col min="11780" max="11780" width="10.109375" style="11" customWidth="1"/>
    <col min="11781" max="11781" width="10.33203125" style="11" customWidth="1"/>
    <col min="11782" max="11782" width="11.33203125" style="11" customWidth="1"/>
    <col min="11783" max="12016" width="23.33203125" style="11"/>
    <col min="12017" max="12017" width="6" style="11" customWidth="1"/>
    <col min="12018" max="12018" width="51" style="11" customWidth="1"/>
    <col min="12019" max="12019" width="8" style="11" customWidth="1"/>
    <col min="12020" max="12020" width="13.33203125" style="11" customWidth="1"/>
    <col min="12021" max="12022" width="10.33203125" style="11" customWidth="1"/>
    <col min="12023" max="12031" width="11.33203125" style="11" customWidth="1"/>
    <col min="12032" max="12032" width="11.109375" style="11" customWidth="1"/>
    <col min="12033" max="12033" width="10.6640625" style="11" customWidth="1"/>
    <col min="12034" max="12034" width="9.88671875" style="11" customWidth="1"/>
    <col min="12035" max="12035" width="11.33203125" style="11" customWidth="1"/>
    <col min="12036" max="12036" width="10.109375" style="11" customWidth="1"/>
    <col min="12037" max="12037" width="10.33203125" style="11" customWidth="1"/>
    <col min="12038" max="12038" width="11.33203125" style="11" customWidth="1"/>
    <col min="12039" max="12272" width="23.33203125" style="11"/>
    <col min="12273" max="12273" width="6" style="11" customWidth="1"/>
    <col min="12274" max="12274" width="51" style="11" customWidth="1"/>
    <col min="12275" max="12275" width="8" style="11" customWidth="1"/>
    <col min="12276" max="12276" width="13.33203125" style="11" customWidth="1"/>
    <col min="12277" max="12278" width="10.33203125" style="11" customWidth="1"/>
    <col min="12279" max="12287" width="11.33203125" style="11" customWidth="1"/>
    <col min="12288" max="12288" width="11.109375" style="11" customWidth="1"/>
    <col min="12289" max="12289" width="10.6640625" style="11" customWidth="1"/>
    <col min="12290" max="12290" width="9.88671875" style="11" customWidth="1"/>
    <col min="12291" max="12291" width="11.33203125" style="11" customWidth="1"/>
    <col min="12292" max="12292" width="10.109375" style="11" customWidth="1"/>
    <col min="12293" max="12293" width="10.33203125" style="11" customWidth="1"/>
    <col min="12294" max="12294" width="11.33203125" style="11" customWidth="1"/>
    <col min="12295" max="12528" width="23.33203125" style="11"/>
    <col min="12529" max="12529" width="6" style="11" customWidth="1"/>
    <col min="12530" max="12530" width="51" style="11" customWidth="1"/>
    <col min="12531" max="12531" width="8" style="11" customWidth="1"/>
    <col min="12532" max="12532" width="13.33203125" style="11" customWidth="1"/>
    <col min="12533" max="12534" width="10.33203125" style="11" customWidth="1"/>
    <col min="12535" max="12543" width="11.33203125" style="11" customWidth="1"/>
    <col min="12544" max="12544" width="11.109375" style="11" customWidth="1"/>
    <col min="12545" max="12545" width="10.6640625" style="11" customWidth="1"/>
    <col min="12546" max="12546" width="9.88671875" style="11" customWidth="1"/>
    <col min="12547" max="12547" width="11.33203125" style="11" customWidth="1"/>
    <col min="12548" max="12548" width="10.109375" style="11" customWidth="1"/>
    <col min="12549" max="12549" width="10.33203125" style="11" customWidth="1"/>
    <col min="12550" max="12550" width="11.33203125" style="11" customWidth="1"/>
    <col min="12551" max="12784" width="23.33203125" style="11"/>
    <col min="12785" max="12785" width="6" style="11" customWidth="1"/>
    <col min="12786" max="12786" width="51" style="11" customWidth="1"/>
    <col min="12787" max="12787" width="8" style="11" customWidth="1"/>
    <col min="12788" max="12788" width="13.33203125" style="11" customWidth="1"/>
    <col min="12789" max="12790" width="10.33203125" style="11" customWidth="1"/>
    <col min="12791" max="12799" width="11.33203125" style="11" customWidth="1"/>
    <col min="12800" max="12800" width="11.109375" style="11" customWidth="1"/>
    <col min="12801" max="12801" width="10.6640625" style="11" customWidth="1"/>
    <col min="12802" max="12802" width="9.88671875" style="11" customWidth="1"/>
    <col min="12803" max="12803" width="11.33203125" style="11" customWidth="1"/>
    <col min="12804" max="12804" width="10.109375" style="11" customWidth="1"/>
    <col min="12805" max="12805" width="10.33203125" style="11" customWidth="1"/>
    <col min="12806" max="12806" width="11.33203125" style="11" customWidth="1"/>
    <col min="12807" max="13040" width="23.33203125" style="11"/>
    <col min="13041" max="13041" width="6" style="11" customWidth="1"/>
    <col min="13042" max="13042" width="51" style="11" customWidth="1"/>
    <col min="13043" max="13043" width="8" style="11" customWidth="1"/>
    <col min="13044" max="13044" width="13.33203125" style="11" customWidth="1"/>
    <col min="13045" max="13046" width="10.33203125" style="11" customWidth="1"/>
    <col min="13047" max="13055" width="11.33203125" style="11" customWidth="1"/>
    <col min="13056" max="13056" width="11.109375" style="11" customWidth="1"/>
    <col min="13057" max="13057" width="10.6640625" style="11" customWidth="1"/>
    <col min="13058" max="13058" width="9.88671875" style="11" customWidth="1"/>
    <col min="13059" max="13059" width="11.33203125" style="11" customWidth="1"/>
    <col min="13060" max="13060" width="10.109375" style="11" customWidth="1"/>
    <col min="13061" max="13061" width="10.33203125" style="11" customWidth="1"/>
    <col min="13062" max="13062" width="11.33203125" style="11" customWidth="1"/>
    <col min="13063" max="13296" width="23.33203125" style="11"/>
    <col min="13297" max="13297" width="6" style="11" customWidth="1"/>
    <col min="13298" max="13298" width="51" style="11" customWidth="1"/>
    <col min="13299" max="13299" width="8" style="11" customWidth="1"/>
    <col min="13300" max="13300" width="13.33203125" style="11" customWidth="1"/>
    <col min="13301" max="13302" width="10.33203125" style="11" customWidth="1"/>
    <col min="13303" max="13311" width="11.33203125" style="11" customWidth="1"/>
    <col min="13312" max="13312" width="11.109375" style="11" customWidth="1"/>
    <col min="13313" max="13313" width="10.6640625" style="11" customWidth="1"/>
    <col min="13314" max="13314" width="9.88671875" style="11" customWidth="1"/>
    <col min="13315" max="13315" width="11.33203125" style="11" customWidth="1"/>
    <col min="13316" max="13316" width="10.109375" style="11" customWidth="1"/>
    <col min="13317" max="13317" width="10.33203125" style="11" customWidth="1"/>
    <col min="13318" max="13318" width="11.33203125" style="11" customWidth="1"/>
    <col min="13319" max="13552" width="23.33203125" style="11"/>
    <col min="13553" max="13553" width="6" style="11" customWidth="1"/>
    <col min="13554" max="13554" width="51" style="11" customWidth="1"/>
    <col min="13555" max="13555" width="8" style="11" customWidth="1"/>
    <col min="13556" max="13556" width="13.33203125" style="11" customWidth="1"/>
    <col min="13557" max="13558" width="10.33203125" style="11" customWidth="1"/>
    <col min="13559" max="13567" width="11.33203125" style="11" customWidth="1"/>
    <col min="13568" max="13568" width="11.109375" style="11" customWidth="1"/>
    <col min="13569" max="13569" width="10.6640625" style="11" customWidth="1"/>
    <col min="13570" max="13570" width="9.88671875" style="11" customWidth="1"/>
    <col min="13571" max="13571" width="11.33203125" style="11" customWidth="1"/>
    <col min="13572" max="13572" width="10.109375" style="11" customWidth="1"/>
    <col min="13573" max="13573" width="10.33203125" style="11" customWidth="1"/>
    <col min="13574" max="13574" width="11.33203125" style="11" customWidth="1"/>
    <col min="13575" max="13808" width="23.33203125" style="11"/>
    <col min="13809" max="13809" width="6" style="11" customWidth="1"/>
    <col min="13810" max="13810" width="51" style="11" customWidth="1"/>
    <col min="13811" max="13811" width="8" style="11" customWidth="1"/>
    <col min="13812" max="13812" width="13.33203125" style="11" customWidth="1"/>
    <col min="13813" max="13814" width="10.33203125" style="11" customWidth="1"/>
    <col min="13815" max="13823" width="11.33203125" style="11" customWidth="1"/>
    <col min="13824" max="13824" width="11.109375" style="11" customWidth="1"/>
    <col min="13825" max="13825" width="10.6640625" style="11" customWidth="1"/>
    <col min="13826" max="13826" width="9.88671875" style="11" customWidth="1"/>
    <col min="13827" max="13827" width="11.33203125" style="11" customWidth="1"/>
    <col min="13828" max="13828" width="10.109375" style="11" customWidth="1"/>
    <col min="13829" max="13829" width="10.33203125" style="11" customWidth="1"/>
    <col min="13830" max="13830" width="11.33203125" style="11" customWidth="1"/>
    <col min="13831" max="14064" width="23.33203125" style="11"/>
    <col min="14065" max="14065" width="6" style="11" customWidth="1"/>
    <col min="14066" max="14066" width="51" style="11" customWidth="1"/>
    <col min="14067" max="14067" width="8" style="11" customWidth="1"/>
    <col min="14068" max="14068" width="13.33203125" style="11" customWidth="1"/>
    <col min="14069" max="14070" width="10.33203125" style="11" customWidth="1"/>
    <col min="14071" max="14079" width="11.33203125" style="11" customWidth="1"/>
    <col min="14080" max="14080" width="11.109375" style="11" customWidth="1"/>
    <col min="14081" max="14081" width="10.6640625" style="11" customWidth="1"/>
    <col min="14082" max="14082" width="9.88671875" style="11" customWidth="1"/>
    <col min="14083" max="14083" width="11.33203125" style="11" customWidth="1"/>
    <col min="14084" max="14084" width="10.109375" style="11" customWidth="1"/>
    <col min="14085" max="14085" width="10.33203125" style="11" customWidth="1"/>
    <col min="14086" max="14086" width="11.33203125" style="11" customWidth="1"/>
    <col min="14087" max="14320" width="23.33203125" style="11"/>
    <col min="14321" max="14321" width="6" style="11" customWidth="1"/>
    <col min="14322" max="14322" width="51" style="11" customWidth="1"/>
    <col min="14323" max="14323" width="8" style="11" customWidth="1"/>
    <col min="14324" max="14324" width="13.33203125" style="11" customWidth="1"/>
    <col min="14325" max="14326" width="10.33203125" style="11" customWidth="1"/>
    <col min="14327" max="14335" width="11.33203125" style="11" customWidth="1"/>
    <col min="14336" max="14336" width="11.109375" style="11" customWidth="1"/>
    <col min="14337" max="14337" width="10.6640625" style="11" customWidth="1"/>
    <col min="14338" max="14338" width="9.88671875" style="11" customWidth="1"/>
    <col min="14339" max="14339" width="11.33203125" style="11" customWidth="1"/>
    <col min="14340" max="14340" width="10.109375" style="11" customWidth="1"/>
    <col min="14341" max="14341" width="10.33203125" style="11" customWidth="1"/>
    <col min="14342" max="14342" width="11.33203125" style="11" customWidth="1"/>
    <col min="14343" max="14576" width="23.33203125" style="11"/>
    <col min="14577" max="14577" width="6" style="11" customWidth="1"/>
    <col min="14578" max="14578" width="51" style="11" customWidth="1"/>
    <col min="14579" max="14579" width="8" style="11" customWidth="1"/>
    <col min="14580" max="14580" width="13.33203125" style="11" customWidth="1"/>
    <col min="14581" max="14582" width="10.33203125" style="11" customWidth="1"/>
    <col min="14583" max="14591" width="11.33203125" style="11" customWidth="1"/>
    <col min="14592" max="14592" width="11.109375" style="11" customWidth="1"/>
    <col min="14593" max="14593" width="10.6640625" style="11" customWidth="1"/>
    <col min="14594" max="14594" width="9.88671875" style="11" customWidth="1"/>
    <col min="14595" max="14595" width="11.33203125" style="11" customWidth="1"/>
    <col min="14596" max="14596" width="10.109375" style="11" customWidth="1"/>
    <col min="14597" max="14597" width="10.33203125" style="11" customWidth="1"/>
    <col min="14598" max="14598" width="11.33203125" style="11" customWidth="1"/>
    <col min="14599" max="14832" width="23.33203125" style="11"/>
    <col min="14833" max="14833" width="6" style="11" customWidth="1"/>
    <col min="14834" max="14834" width="51" style="11" customWidth="1"/>
    <col min="14835" max="14835" width="8" style="11" customWidth="1"/>
    <col min="14836" max="14836" width="13.33203125" style="11" customWidth="1"/>
    <col min="14837" max="14838" width="10.33203125" style="11" customWidth="1"/>
    <col min="14839" max="14847" width="11.33203125" style="11" customWidth="1"/>
    <col min="14848" max="14848" width="11.109375" style="11" customWidth="1"/>
    <col min="14849" max="14849" width="10.6640625" style="11" customWidth="1"/>
    <col min="14850" max="14850" width="9.88671875" style="11" customWidth="1"/>
    <col min="14851" max="14851" width="11.33203125" style="11" customWidth="1"/>
    <col min="14852" max="14852" width="10.109375" style="11" customWidth="1"/>
    <col min="14853" max="14853" width="10.33203125" style="11" customWidth="1"/>
    <col min="14854" max="14854" width="11.33203125" style="11" customWidth="1"/>
    <col min="14855" max="15088" width="23.33203125" style="11"/>
    <col min="15089" max="15089" width="6" style="11" customWidth="1"/>
    <col min="15090" max="15090" width="51" style="11" customWidth="1"/>
    <col min="15091" max="15091" width="8" style="11" customWidth="1"/>
    <col min="15092" max="15092" width="13.33203125" style="11" customWidth="1"/>
    <col min="15093" max="15094" width="10.33203125" style="11" customWidth="1"/>
    <col min="15095" max="15103" width="11.33203125" style="11" customWidth="1"/>
    <col min="15104" max="15104" width="11.109375" style="11" customWidth="1"/>
    <col min="15105" max="15105" width="10.6640625" style="11" customWidth="1"/>
    <col min="15106" max="15106" width="9.88671875" style="11" customWidth="1"/>
    <col min="15107" max="15107" width="11.33203125" style="11" customWidth="1"/>
    <col min="15108" max="15108" width="10.109375" style="11" customWidth="1"/>
    <col min="15109" max="15109" width="10.33203125" style="11" customWidth="1"/>
    <col min="15110" max="15110" width="11.33203125" style="11" customWidth="1"/>
    <col min="15111" max="15344" width="23.33203125" style="11"/>
    <col min="15345" max="15345" width="6" style="11" customWidth="1"/>
    <col min="15346" max="15346" width="51" style="11" customWidth="1"/>
    <col min="15347" max="15347" width="8" style="11" customWidth="1"/>
    <col min="15348" max="15348" width="13.33203125" style="11" customWidth="1"/>
    <col min="15349" max="15350" width="10.33203125" style="11" customWidth="1"/>
    <col min="15351" max="15359" width="11.33203125" style="11" customWidth="1"/>
    <col min="15360" max="15360" width="11.109375" style="11" customWidth="1"/>
    <col min="15361" max="15361" width="10.6640625" style="11" customWidth="1"/>
    <col min="15362" max="15362" width="9.88671875" style="11" customWidth="1"/>
    <col min="15363" max="15363" width="11.33203125" style="11" customWidth="1"/>
    <col min="15364" max="15364" width="10.109375" style="11" customWidth="1"/>
    <col min="15365" max="15365" width="10.33203125" style="11" customWidth="1"/>
    <col min="15366" max="15366" width="11.33203125" style="11" customWidth="1"/>
    <col min="15367" max="15600" width="23.33203125" style="11"/>
    <col min="15601" max="15601" width="6" style="11" customWidth="1"/>
    <col min="15602" max="15602" width="51" style="11" customWidth="1"/>
    <col min="15603" max="15603" width="8" style="11" customWidth="1"/>
    <col min="15604" max="15604" width="13.33203125" style="11" customWidth="1"/>
    <col min="15605" max="15606" width="10.33203125" style="11" customWidth="1"/>
    <col min="15607" max="15615" width="11.33203125" style="11" customWidth="1"/>
    <col min="15616" max="15616" width="11.109375" style="11" customWidth="1"/>
    <col min="15617" max="15617" width="10.6640625" style="11" customWidth="1"/>
    <col min="15618" max="15618" width="9.88671875" style="11" customWidth="1"/>
    <col min="15619" max="15619" width="11.33203125" style="11" customWidth="1"/>
    <col min="15620" max="15620" width="10.109375" style="11" customWidth="1"/>
    <col min="15621" max="15621" width="10.33203125" style="11" customWidth="1"/>
    <col min="15622" max="15622" width="11.33203125" style="11" customWidth="1"/>
    <col min="15623" max="15856" width="23.33203125" style="11"/>
    <col min="15857" max="15857" width="6" style="11" customWidth="1"/>
    <col min="15858" max="15858" width="51" style="11" customWidth="1"/>
    <col min="15859" max="15859" width="8" style="11" customWidth="1"/>
    <col min="15860" max="15860" width="13.33203125" style="11" customWidth="1"/>
    <col min="15861" max="15862" width="10.33203125" style="11" customWidth="1"/>
    <col min="15863" max="15871" width="11.33203125" style="11" customWidth="1"/>
    <col min="15872" max="15872" width="11.109375" style="11" customWidth="1"/>
    <col min="15873" max="15873" width="10.6640625" style="11" customWidth="1"/>
    <col min="15874" max="15874" width="9.88671875" style="11" customWidth="1"/>
    <col min="15875" max="15875" width="11.33203125" style="11" customWidth="1"/>
    <col min="15876" max="15876" width="10.109375" style="11" customWidth="1"/>
    <col min="15877" max="15877" width="10.33203125" style="11" customWidth="1"/>
    <col min="15878" max="15878" width="11.33203125" style="11" customWidth="1"/>
    <col min="15879" max="16112" width="23.33203125" style="11"/>
    <col min="16113" max="16113" width="6" style="11" customWidth="1"/>
    <col min="16114" max="16114" width="51" style="11" customWidth="1"/>
    <col min="16115" max="16115" width="8" style="11" customWidth="1"/>
    <col min="16116" max="16116" width="13.33203125" style="11" customWidth="1"/>
    <col min="16117" max="16118" width="10.33203125" style="11" customWidth="1"/>
    <col min="16119" max="16127" width="11.33203125" style="11" customWidth="1"/>
    <col min="16128" max="16128" width="11.109375" style="11" customWidth="1"/>
    <col min="16129" max="16129" width="10.6640625" style="11" customWidth="1"/>
    <col min="16130" max="16130" width="9.88671875" style="11" customWidth="1"/>
    <col min="16131" max="16131" width="11.33203125" style="11" customWidth="1"/>
    <col min="16132" max="16132" width="10.109375" style="11" customWidth="1"/>
    <col min="16133" max="16133" width="10.33203125" style="11" customWidth="1"/>
    <col min="16134" max="16134" width="11.33203125" style="11" customWidth="1"/>
    <col min="16135" max="16384" width="23.33203125" style="11"/>
  </cols>
  <sheetData>
    <row r="1" spans="1:15" x14ac:dyDescent="0.3">
      <c r="A1" s="285" t="s">
        <v>106</v>
      </c>
      <c r="B1" s="285"/>
      <c r="C1" s="37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17.399999999999999" x14ac:dyDescent="0.3">
      <c r="A2" s="286" t="s">
        <v>221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</row>
    <row r="3" spans="1:15" x14ac:dyDescent="0.3">
      <c r="A3" s="287" t="s">
        <v>107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</row>
    <row r="4" spans="1:15" x14ac:dyDescent="0.3">
      <c r="A4" s="291" t="s">
        <v>2</v>
      </c>
      <c r="B4" s="291" t="s">
        <v>3</v>
      </c>
      <c r="C4" s="291" t="s">
        <v>4</v>
      </c>
      <c r="D4" s="291" t="s">
        <v>308</v>
      </c>
      <c r="E4" s="288" t="s">
        <v>288</v>
      </c>
      <c r="F4" s="289"/>
      <c r="G4" s="289"/>
      <c r="H4" s="289"/>
      <c r="I4" s="289"/>
      <c r="J4" s="289"/>
      <c r="K4" s="289"/>
      <c r="L4" s="289"/>
      <c r="M4" s="289"/>
      <c r="N4" s="289"/>
      <c r="O4" s="290"/>
    </row>
    <row r="5" spans="1:15" ht="31.2" x14ac:dyDescent="0.3">
      <c r="A5" s="292"/>
      <c r="B5" s="292"/>
      <c r="C5" s="292"/>
      <c r="D5" s="292"/>
      <c r="E5" s="162" t="s">
        <v>158</v>
      </c>
      <c r="F5" s="162" t="s">
        <v>272</v>
      </c>
      <c r="G5" s="162" t="s">
        <v>156</v>
      </c>
      <c r="H5" s="162" t="s">
        <v>159</v>
      </c>
      <c r="I5" s="162" t="s">
        <v>160</v>
      </c>
      <c r="J5" s="162" t="s">
        <v>162</v>
      </c>
      <c r="K5" s="162" t="s">
        <v>157</v>
      </c>
      <c r="L5" s="162" t="s">
        <v>163</v>
      </c>
      <c r="M5" s="162" t="s">
        <v>165</v>
      </c>
      <c r="N5" s="162" t="s">
        <v>164</v>
      </c>
      <c r="O5" s="162" t="s">
        <v>222</v>
      </c>
    </row>
    <row r="6" spans="1:15" x14ac:dyDescent="0.3">
      <c r="A6" s="159">
        <v>1</v>
      </c>
      <c r="B6" s="159">
        <v>2</v>
      </c>
      <c r="C6" s="159">
        <v>3</v>
      </c>
      <c r="D6" s="164">
        <v>4</v>
      </c>
      <c r="E6" s="164">
        <v>5</v>
      </c>
      <c r="F6" s="164">
        <v>6</v>
      </c>
      <c r="G6" s="164">
        <v>7</v>
      </c>
      <c r="H6" s="164">
        <v>8</v>
      </c>
      <c r="I6" s="164">
        <v>9</v>
      </c>
      <c r="J6" s="164">
        <v>10</v>
      </c>
      <c r="K6" s="164">
        <v>11</v>
      </c>
      <c r="L6" s="164">
        <v>12</v>
      </c>
      <c r="M6" s="164">
        <v>13</v>
      </c>
      <c r="N6" s="164">
        <v>14</v>
      </c>
      <c r="O6" s="164">
        <v>15</v>
      </c>
    </row>
    <row r="7" spans="1:15" s="165" customFormat="1" x14ac:dyDescent="0.3">
      <c r="A7" s="162"/>
      <c r="B7" s="160" t="s">
        <v>308</v>
      </c>
      <c r="C7" s="162"/>
      <c r="D7" s="163">
        <v>71.27</v>
      </c>
      <c r="E7" s="163">
        <v>50</v>
      </c>
      <c r="F7" s="163">
        <v>12.27</v>
      </c>
      <c r="G7" s="163">
        <v>0</v>
      </c>
      <c r="H7" s="163">
        <v>0</v>
      </c>
      <c r="I7" s="163">
        <v>0</v>
      </c>
      <c r="J7" s="163">
        <v>0</v>
      </c>
      <c r="K7" s="163">
        <v>0</v>
      </c>
      <c r="L7" s="163">
        <v>0</v>
      </c>
      <c r="M7" s="163">
        <v>0</v>
      </c>
      <c r="N7" s="163">
        <v>9</v>
      </c>
      <c r="O7" s="163">
        <v>0</v>
      </c>
    </row>
    <row r="8" spans="1:15" s="165" customFormat="1" x14ac:dyDescent="0.3">
      <c r="A8" s="162">
        <v>1</v>
      </c>
      <c r="B8" s="160" t="s">
        <v>5</v>
      </c>
      <c r="C8" s="162" t="s">
        <v>6</v>
      </c>
      <c r="D8" s="163">
        <v>59</v>
      </c>
      <c r="E8" s="163">
        <v>50</v>
      </c>
      <c r="F8" s="163">
        <v>0</v>
      </c>
      <c r="G8" s="163">
        <v>0</v>
      </c>
      <c r="H8" s="163">
        <v>0</v>
      </c>
      <c r="I8" s="163">
        <v>0</v>
      </c>
      <c r="J8" s="163">
        <v>0</v>
      </c>
      <c r="K8" s="163">
        <v>0</v>
      </c>
      <c r="L8" s="163">
        <v>0</v>
      </c>
      <c r="M8" s="163">
        <v>0</v>
      </c>
      <c r="N8" s="163">
        <v>9</v>
      </c>
      <c r="O8" s="163">
        <v>0</v>
      </c>
    </row>
    <row r="9" spans="1:15" x14ac:dyDescent="0.3">
      <c r="A9" s="159" t="s">
        <v>7</v>
      </c>
      <c r="B9" s="158" t="s">
        <v>8</v>
      </c>
      <c r="C9" s="159" t="s">
        <v>9</v>
      </c>
      <c r="D9" s="161">
        <v>0</v>
      </c>
      <c r="E9" s="161">
        <v>0</v>
      </c>
      <c r="F9" s="161">
        <v>0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</row>
    <row r="10" spans="1:15" x14ac:dyDescent="0.3">
      <c r="A10" s="159"/>
      <c r="B10" s="158" t="s">
        <v>10</v>
      </c>
      <c r="C10" s="159" t="s">
        <v>11</v>
      </c>
      <c r="D10" s="161">
        <v>0</v>
      </c>
      <c r="E10" s="161">
        <v>0</v>
      </c>
      <c r="F10" s="161">
        <v>0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</row>
    <row r="11" spans="1:15" x14ac:dyDescent="0.3">
      <c r="A11" s="159"/>
      <c r="B11" s="158" t="s">
        <v>235</v>
      </c>
      <c r="C11" s="159" t="s">
        <v>236</v>
      </c>
      <c r="D11" s="161">
        <v>0</v>
      </c>
      <c r="E11" s="161">
        <v>0</v>
      </c>
      <c r="F11" s="161">
        <v>0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</row>
    <row r="12" spans="1:15" x14ac:dyDescent="0.3">
      <c r="A12" s="159"/>
      <c r="B12" s="158" t="s">
        <v>237</v>
      </c>
      <c r="C12" s="159" t="s">
        <v>238</v>
      </c>
      <c r="D12" s="161">
        <v>0</v>
      </c>
      <c r="E12" s="161">
        <v>0</v>
      </c>
      <c r="F12" s="161">
        <v>0</v>
      </c>
      <c r="G12" s="161">
        <v>0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</row>
    <row r="13" spans="1:15" x14ac:dyDescent="0.3">
      <c r="A13" s="159" t="s">
        <v>12</v>
      </c>
      <c r="B13" s="158" t="s">
        <v>13</v>
      </c>
      <c r="C13" s="159" t="s">
        <v>14</v>
      </c>
      <c r="D13" s="161">
        <v>0</v>
      </c>
      <c r="E13" s="161">
        <v>0</v>
      </c>
      <c r="F13" s="161">
        <v>0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</row>
    <row r="14" spans="1:15" x14ac:dyDescent="0.3">
      <c r="A14" s="159" t="s">
        <v>15</v>
      </c>
      <c r="B14" s="158" t="s">
        <v>16</v>
      </c>
      <c r="C14" s="159" t="s">
        <v>17</v>
      </c>
      <c r="D14" s="161">
        <v>6.9</v>
      </c>
      <c r="E14" s="161">
        <v>0</v>
      </c>
      <c r="F14" s="161">
        <v>0</v>
      </c>
      <c r="G14" s="161">
        <v>0</v>
      </c>
      <c r="H14" s="161">
        <v>0</v>
      </c>
      <c r="I14" s="161">
        <v>0</v>
      </c>
      <c r="J14" s="161">
        <v>0</v>
      </c>
      <c r="K14" s="161">
        <v>0</v>
      </c>
      <c r="L14" s="161">
        <v>0</v>
      </c>
      <c r="M14" s="161">
        <v>0</v>
      </c>
      <c r="N14" s="161">
        <v>6.9</v>
      </c>
      <c r="O14" s="161">
        <v>0</v>
      </c>
    </row>
    <row r="15" spans="1:15" x14ac:dyDescent="0.3">
      <c r="A15" s="159" t="s">
        <v>18</v>
      </c>
      <c r="B15" s="158" t="s">
        <v>109</v>
      </c>
      <c r="C15" s="159" t="s">
        <v>110</v>
      </c>
      <c r="D15" s="161">
        <v>0</v>
      </c>
      <c r="E15" s="161">
        <v>0</v>
      </c>
      <c r="F15" s="161">
        <v>0</v>
      </c>
      <c r="G15" s="161">
        <v>0</v>
      </c>
      <c r="H15" s="161">
        <v>0</v>
      </c>
      <c r="I15" s="161">
        <v>0</v>
      </c>
      <c r="J15" s="161">
        <v>0</v>
      </c>
      <c r="K15" s="161">
        <v>0</v>
      </c>
      <c r="L15" s="161">
        <v>0</v>
      </c>
      <c r="M15" s="161">
        <v>0</v>
      </c>
      <c r="N15" s="161">
        <v>0</v>
      </c>
      <c r="O15" s="161">
        <v>0</v>
      </c>
    </row>
    <row r="16" spans="1:15" x14ac:dyDescent="0.3">
      <c r="A16" s="159" t="s">
        <v>19</v>
      </c>
      <c r="B16" s="158" t="s">
        <v>111</v>
      </c>
      <c r="C16" s="159" t="s">
        <v>112</v>
      </c>
      <c r="D16" s="161">
        <v>0</v>
      </c>
      <c r="E16" s="161">
        <v>0</v>
      </c>
      <c r="F16" s="161">
        <v>0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</row>
    <row r="17" spans="1:15" x14ac:dyDescent="0.3">
      <c r="A17" s="159" t="s">
        <v>113</v>
      </c>
      <c r="B17" s="158" t="s">
        <v>114</v>
      </c>
      <c r="C17" s="159" t="s">
        <v>115</v>
      </c>
      <c r="D17" s="161">
        <v>50</v>
      </c>
      <c r="E17" s="161">
        <v>50</v>
      </c>
      <c r="F17" s="161">
        <v>0</v>
      </c>
      <c r="G17" s="161">
        <v>0</v>
      </c>
      <c r="H17" s="161">
        <v>0</v>
      </c>
      <c r="I17" s="161">
        <v>0</v>
      </c>
      <c r="J17" s="161">
        <v>0</v>
      </c>
      <c r="K17" s="161">
        <v>0</v>
      </c>
      <c r="L17" s="161">
        <v>0</v>
      </c>
      <c r="M17" s="161">
        <v>0</v>
      </c>
      <c r="N17" s="161">
        <v>0</v>
      </c>
      <c r="O17" s="161">
        <v>0</v>
      </c>
    </row>
    <row r="18" spans="1:15" ht="31.2" x14ac:dyDescent="0.3">
      <c r="A18" s="159"/>
      <c r="B18" s="158" t="s">
        <v>306</v>
      </c>
      <c r="C18" s="159" t="s">
        <v>200</v>
      </c>
      <c r="D18" s="161">
        <v>0</v>
      </c>
      <c r="E18" s="161">
        <v>0</v>
      </c>
      <c r="F18" s="161">
        <v>0</v>
      </c>
      <c r="G18" s="161">
        <v>0</v>
      </c>
      <c r="H18" s="161">
        <v>0</v>
      </c>
      <c r="I18" s="161">
        <v>0</v>
      </c>
      <c r="J18" s="161">
        <v>0</v>
      </c>
      <c r="K18" s="161">
        <v>0</v>
      </c>
      <c r="L18" s="161">
        <v>0</v>
      </c>
      <c r="M18" s="161">
        <v>0</v>
      </c>
      <c r="N18" s="161">
        <v>0</v>
      </c>
      <c r="O18" s="161">
        <v>0</v>
      </c>
    </row>
    <row r="19" spans="1:15" x14ac:dyDescent="0.3">
      <c r="A19" s="159" t="s">
        <v>201</v>
      </c>
      <c r="B19" s="158" t="s">
        <v>20</v>
      </c>
      <c r="C19" s="159" t="s">
        <v>21</v>
      </c>
      <c r="D19" s="161">
        <v>0</v>
      </c>
      <c r="E19" s="161">
        <v>0</v>
      </c>
      <c r="F19" s="161">
        <v>0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</row>
    <row r="20" spans="1:15" x14ac:dyDescent="0.3">
      <c r="A20" s="159" t="s">
        <v>202</v>
      </c>
      <c r="B20" s="158" t="s">
        <v>116</v>
      </c>
      <c r="C20" s="159" t="s">
        <v>117</v>
      </c>
      <c r="D20" s="161">
        <v>0</v>
      </c>
      <c r="E20" s="161">
        <v>0</v>
      </c>
      <c r="F20" s="161">
        <v>0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</row>
    <row r="21" spans="1:15" x14ac:dyDescent="0.3">
      <c r="A21" s="159" t="s">
        <v>203</v>
      </c>
      <c r="B21" s="158" t="s">
        <v>22</v>
      </c>
      <c r="C21" s="159" t="s">
        <v>23</v>
      </c>
      <c r="D21" s="161">
        <v>2.1</v>
      </c>
      <c r="E21" s="161">
        <v>0</v>
      </c>
      <c r="F21" s="161">
        <v>0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2.1</v>
      </c>
      <c r="O21" s="161">
        <v>0</v>
      </c>
    </row>
    <row r="22" spans="1:15" x14ac:dyDescent="0.3">
      <c r="A22" s="159">
        <v>2</v>
      </c>
      <c r="B22" s="158" t="s">
        <v>24</v>
      </c>
      <c r="C22" s="159" t="s">
        <v>25</v>
      </c>
      <c r="D22" s="161">
        <v>12.27</v>
      </c>
      <c r="E22" s="161">
        <v>0</v>
      </c>
      <c r="F22" s="161">
        <v>12.27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</row>
    <row r="23" spans="1:15" x14ac:dyDescent="0.3">
      <c r="A23" s="159" t="s">
        <v>26</v>
      </c>
      <c r="B23" s="158" t="s">
        <v>27</v>
      </c>
      <c r="C23" s="159" t="s">
        <v>28</v>
      </c>
      <c r="D23" s="161">
        <v>7.27</v>
      </c>
      <c r="E23" s="161">
        <v>0</v>
      </c>
      <c r="F23" s="161">
        <v>7.27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</row>
    <row r="24" spans="1:15" x14ac:dyDescent="0.3">
      <c r="A24" s="159" t="s">
        <v>29</v>
      </c>
      <c r="B24" s="158" t="s">
        <v>30</v>
      </c>
      <c r="C24" s="159" t="s">
        <v>31</v>
      </c>
      <c r="D24" s="161">
        <v>0</v>
      </c>
      <c r="E24" s="161">
        <v>0</v>
      </c>
      <c r="F24" s="161">
        <v>0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</row>
    <row r="25" spans="1:15" x14ac:dyDescent="0.3">
      <c r="A25" s="159" t="s">
        <v>32</v>
      </c>
      <c r="B25" s="158" t="s">
        <v>33</v>
      </c>
      <c r="C25" s="159" t="s">
        <v>34</v>
      </c>
      <c r="D25" s="161">
        <v>0</v>
      </c>
      <c r="E25" s="161">
        <v>0</v>
      </c>
      <c r="F25" s="161">
        <v>0</v>
      </c>
      <c r="G25" s="161">
        <v>0</v>
      </c>
      <c r="H25" s="161">
        <v>0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</row>
    <row r="26" spans="1:15" x14ac:dyDescent="0.3">
      <c r="A26" s="159" t="s">
        <v>204</v>
      </c>
      <c r="B26" s="158" t="s">
        <v>35</v>
      </c>
      <c r="C26" s="159" t="s">
        <v>36</v>
      </c>
      <c r="D26" s="161">
        <v>0</v>
      </c>
      <c r="E26" s="161">
        <v>0</v>
      </c>
      <c r="F26" s="161">
        <v>0</v>
      </c>
      <c r="G26" s="161">
        <v>0</v>
      </c>
      <c r="H26" s="161">
        <v>0</v>
      </c>
      <c r="I26" s="161">
        <v>0</v>
      </c>
      <c r="J26" s="161">
        <v>0</v>
      </c>
      <c r="K26" s="161">
        <v>0</v>
      </c>
      <c r="L26" s="161">
        <v>0</v>
      </c>
      <c r="M26" s="161">
        <v>0</v>
      </c>
      <c r="N26" s="161">
        <v>0</v>
      </c>
      <c r="O26" s="161">
        <v>0</v>
      </c>
    </row>
    <row r="27" spans="1:15" x14ac:dyDescent="0.3">
      <c r="A27" s="159" t="s">
        <v>37</v>
      </c>
      <c r="B27" s="158" t="s">
        <v>38</v>
      </c>
      <c r="C27" s="159" t="s">
        <v>39</v>
      </c>
      <c r="D27" s="161">
        <v>2</v>
      </c>
      <c r="E27" s="161">
        <v>0</v>
      </c>
      <c r="F27" s="161">
        <v>2</v>
      </c>
      <c r="G27" s="161">
        <v>0</v>
      </c>
      <c r="H27" s="161">
        <v>0</v>
      </c>
      <c r="I27" s="161">
        <v>0</v>
      </c>
      <c r="J27" s="161">
        <v>0</v>
      </c>
      <c r="K27" s="161">
        <v>0</v>
      </c>
      <c r="L27" s="161">
        <v>0</v>
      </c>
      <c r="M27" s="161">
        <v>0</v>
      </c>
      <c r="N27" s="161">
        <v>0</v>
      </c>
      <c r="O27" s="161">
        <v>0</v>
      </c>
    </row>
    <row r="28" spans="1:15" x14ac:dyDescent="0.3">
      <c r="A28" s="159" t="s">
        <v>40</v>
      </c>
      <c r="B28" s="158" t="s">
        <v>41</v>
      </c>
      <c r="C28" s="159" t="s">
        <v>42</v>
      </c>
      <c r="D28" s="161">
        <v>0</v>
      </c>
      <c r="E28" s="161">
        <v>0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</row>
    <row r="29" spans="1:15" x14ac:dyDescent="0.3">
      <c r="A29" s="159" t="s">
        <v>43</v>
      </c>
      <c r="B29" s="158" t="s">
        <v>118</v>
      </c>
      <c r="C29" s="159" t="s">
        <v>119</v>
      </c>
      <c r="D29" s="161">
        <v>0</v>
      </c>
      <c r="E29" s="161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</row>
    <row r="30" spans="1:15" s="169" customFormat="1" x14ac:dyDescent="0.3">
      <c r="A30" s="166" t="s">
        <v>205</v>
      </c>
      <c r="B30" s="167" t="s">
        <v>75</v>
      </c>
      <c r="C30" s="166" t="s">
        <v>76</v>
      </c>
      <c r="D30" s="168">
        <v>0</v>
      </c>
      <c r="E30" s="168">
        <v>0</v>
      </c>
      <c r="F30" s="168">
        <v>0</v>
      </c>
      <c r="G30" s="168">
        <v>0</v>
      </c>
      <c r="H30" s="168">
        <v>0</v>
      </c>
      <c r="I30" s="168">
        <v>0</v>
      </c>
      <c r="J30" s="168">
        <v>0</v>
      </c>
      <c r="K30" s="168">
        <v>0</v>
      </c>
      <c r="L30" s="168">
        <v>0</v>
      </c>
      <c r="M30" s="168">
        <v>0</v>
      </c>
      <c r="N30" s="168">
        <v>0</v>
      </c>
      <c r="O30" s="168">
        <v>0</v>
      </c>
    </row>
    <row r="31" spans="1:15" s="169" customFormat="1" ht="31.2" x14ac:dyDescent="0.3">
      <c r="A31" s="166" t="s">
        <v>57</v>
      </c>
      <c r="B31" s="167" t="s">
        <v>151</v>
      </c>
      <c r="C31" s="166" t="s">
        <v>44</v>
      </c>
      <c r="D31" s="168">
        <v>3</v>
      </c>
      <c r="E31" s="168">
        <v>0</v>
      </c>
      <c r="F31" s="168">
        <v>3</v>
      </c>
      <c r="G31" s="168">
        <v>0</v>
      </c>
      <c r="H31" s="168">
        <v>0</v>
      </c>
      <c r="I31" s="168">
        <v>0</v>
      </c>
      <c r="J31" s="168">
        <v>0</v>
      </c>
      <c r="K31" s="168">
        <v>0</v>
      </c>
      <c r="L31" s="168">
        <v>0</v>
      </c>
      <c r="M31" s="168">
        <v>0</v>
      </c>
      <c r="N31" s="168">
        <v>0</v>
      </c>
      <c r="O31" s="168">
        <v>0</v>
      </c>
    </row>
    <row r="32" spans="1:15" s="169" customFormat="1" x14ac:dyDescent="0.3">
      <c r="A32" s="166" t="s">
        <v>206</v>
      </c>
      <c r="B32" s="167" t="s">
        <v>240</v>
      </c>
      <c r="C32" s="166" t="s">
        <v>45</v>
      </c>
      <c r="D32" s="168">
        <v>3</v>
      </c>
      <c r="E32" s="168">
        <v>0</v>
      </c>
      <c r="F32" s="168">
        <v>3</v>
      </c>
      <c r="G32" s="168">
        <v>0</v>
      </c>
      <c r="H32" s="168">
        <v>0</v>
      </c>
      <c r="I32" s="168">
        <v>0</v>
      </c>
      <c r="J32" s="168">
        <v>0</v>
      </c>
      <c r="K32" s="168">
        <v>0</v>
      </c>
      <c r="L32" s="168">
        <v>0</v>
      </c>
      <c r="M32" s="168">
        <v>0</v>
      </c>
      <c r="N32" s="168">
        <v>0</v>
      </c>
      <c r="O32" s="168">
        <v>0</v>
      </c>
    </row>
    <row r="33" spans="1:15" s="169" customFormat="1" x14ac:dyDescent="0.3">
      <c r="A33" s="166" t="s">
        <v>206</v>
      </c>
      <c r="B33" s="167" t="s">
        <v>241</v>
      </c>
      <c r="C33" s="166" t="s">
        <v>46</v>
      </c>
      <c r="D33" s="168">
        <v>0</v>
      </c>
      <c r="E33" s="168">
        <v>0</v>
      </c>
      <c r="F33" s="168">
        <v>0</v>
      </c>
      <c r="G33" s="168">
        <v>0</v>
      </c>
      <c r="H33" s="168">
        <v>0</v>
      </c>
      <c r="I33" s="168">
        <v>0</v>
      </c>
      <c r="J33" s="168">
        <v>0</v>
      </c>
      <c r="K33" s="168">
        <v>0</v>
      </c>
      <c r="L33" s="168">
        <v>0</v>
      </c>
      <c r="M33" s="168">
        <v>0</v>
      </c>
      <c r="N33" s="168">
        <v>0</v>
      </c>
      <c r="O33" s="168">
        <v>0</v>
      </c>
    </row>
    <row r="34" spans="1:15" s="169" customFormat="1" x14ac:dyDescent="0.3">
      <c r="A34" s="166" t="s">
        <v>206</v>
      </c>
      <c r="B34" s="167" t="s">
        <v>242</v>
      </c>
      <c r="C34" s="166" t="s">
        <v>49</v>
      </c>
      <c r="D34" s="168">
        <v>0</v>
      </c>
      <c r="E34" s="168">
        <v>0</v>
      </c>
      <c r="F34" s="168">
        <v>0</v>
      </c>
      <c r="G34" s="168">
        <v>0</v>
      </c>
      <c r="H34" s="168">
        <v>0</v>
      </c>
      <c r="I34" s="168">
        <v>0</v>
      </c>
      <c r="J34" s="168">
        <v>0</v>
      </c>
      <c r="K34" s="168">
        <v>0</v>
      </c>
      <c r="L34" s="168">
        <v>0</v>
      </c>
      <c r="M34" s="168">
        <v>0</v>
      </c>
      <c r="N34" s="168">
        <v>0</v>
      </c>
      <c r="O34" s="168">
        <v>0</v>
      </c>
    </row>
    <row r="35" spans="1:15" s="169" customFormat="1" x14ac:dyDescent="0.3">
      <c r="A35" s="166" t="s">
        <v>206</v>
      </c>
      <c r="B35" s="167" t="s">
        <v>243</v>
      </c>
      <c r="C35" s="166" t="s">
        <v>50</v>
      </c>
      <c r="D35" s="168">
        <v>0</v>
      </c>
      <c r="E35" s="168">
        <v>0</v>
      </c>
      <c r="F35" s="168">
        <v>0</v>
      </c>
      <c r="G35" s="168">
        <v>0</v>
      </c>
      <c r="H35" s="168">
        <v>0</v>
      </c>
      <c r="I35" s="168">
        <v>0</v>
      </c>
      <c r="J35" s="168">
        <v>0</v>
      </c>
      <c r="K35" s="168">
        <v>0</v>
      </c>
      <c r="L35" s="168">
        <v>0</v>
      </c>
      <c r="M35" s="168">
        <v>0</v>
      </c>
      <c r="N35" s="168">
        <v>0</v>
      </c>
      <c r="O35" s="168">
        <v>0</v>
      </c>
    </row>
    <row r="36" spans="1:15" s="169" customFormat="1" x14ac:dyDescent="0.3">
      <c r="A36" s="166" t="s">
        <v>206</v>
      </c>
      <c r="B36" s="167" t="s">
        <v>244</v>
      </c>
      <c r="C36" s="166" t="s">
        <v>51</v>
      </c>
      <c r="D36" s="168">
        <v>0</v>
      </c>
      <c r="E36" s="168">
        <v>0</v>
      </c>
      <c r="F36" s="168">
        <v>0</v>
      </c>
      <c r="G36" s="168">
        <v>0</v>
      </c>
      <c r="H36" s="168">
        <v>0</v>
      </c>
      <c r="I36" s="168">
        <v>0</v>
      </c>
      <c r="J36" s="168">
        <v>0</v>
      </c>
      <c r="K36" s="168">
        <v>0</v>
      </c>
      <c r="L36" s="168">
        <v>0</v>
      </c>
      <c r="M36" s="168">
        <v>0</v>
      </c>
      <c r="N36" s="168">
        <v>0</v>
      </c>
      <c r="O36" s="168">
        <v>0</v>
      </c>
    </row>
    <row r="37" spans="1:15" s="169" customFormat="1" x14ac:dyDescent="0.3">
      <c r="A37" s="166" t="s">
        <v>206</v>
      </c>
      <c r="B37" s="167" t="s">
        <v>245</v>
      </c>
      <c r="C37" s="166" t="s">
        <v>52</v>
      </c>
      <c r="D37" s="168">
        <v>0</v>
      </c>
      <c r="E37" s="168">
        <v>0</v>
      </c>
      <c r="F37" s="168">
        <v>0</v>
      </c>
      <c r="G37" s="168">
        <v>0</v>
      </c>
      <c r="H37" s="168">
        <v>0</v>
      </c>
      <c r="I37" s="168">
        <v>0</v>
      </c>
      <c r="J37" s="168">
        <v>0</v>
      </c>
      <c r="K37" s="168">
        <v>0</v>
      </c>
      <c r="L37" s="168">
        <v>0</v>
      </c>
      <c r="M37" s="168">
        <v>0</v>
      </c>
      <c r="N37" s="168">
        <v>0</v>
      </c>
      <c r="O37" s="168">
        <v>0</v>
      </c>
    </row>
    <row r="38" spans="1:15" s="169" customFormat="1" x14ac:dyDescent="0.3">
      <c r="A38" s="166" t="s">
        <v>206</v>
      </c>
      <c r="B38" s="167" t="s">
        <v>246</v>
      </c>
      <c r="C38" s="166" t="s">
        <v>47</v>
      </c>
      <c r="D38" s="168">
        <v>0</v>
      </c>
      <c r="E38" s="168">
        <v>0</v>
      </c>
      <c r="F38" s="168">
        <v>0</v>
      </c>
      <c r="G38" s="168">
        <v>0</v>
      </c>
      <c r="H38" s="168">
        <v>0</v>
      </c>
      <c r="I38" s="168">
        <v>0</v>
      </c>
      <c r="J38" s="168">
        <v>0</v>
      </c>
      <c r="K38" s="168">
        <v>0</v>
      </c>
      <c r="L38" s="168">
        <v>0</v>
      </c>
      <c r="M38" s="168">
        <v>0</v>
      </c>
      <c r="N38" s="168">
        <v>0</v>
      </c>
      <c r="O38" s="168">
        <v>0</v>
      </c>
    </row>
    <row r="39" spans="1:15" s="169" customFormat="1" x14ac:dyDescent="0.3">
      <c r="A39" s="166" t="s">
        <v>206</v>
      </c>
      <c r="B39" s="167" t="s">
        <v>247</v>
      </c>
      <c r="C39" s="166" t="s">
        <v>48</v>
      </c>
      <c r="D39" s="168">
        <v>0</v>
      </c>
      <c r="E39" s="168">
        <v>0</v>
      </c>
      <c r="F39" s="168">
        <v>0</v>
      </c>
      <c r="G39" s="168">
        <v>0</v>
      </c>
      <c r="H39" s="168">
        <v>0</v>
      </c>
      <c r="I39" s="168">
        <v>0</v>
      </c>
      <c r="J39" s="168">
        <v>0</v>
      </c>
      <c r="K39" s="168">
        <v>0</v>
      </c>
      <c r="L39" s="168">
        <v>0</v>
      </c>
      <c r="M39" s="168">
        <v>0</v>
      </c>
      <c r="N39" s="168">
        <v>0</v>
      </c>
      <c r="O39" s="168">
        <v>0</v>
      </c>
    </row>
    <row r="40" spans="1:15" s="169" customFormat="1" x14ac:dyDescent="0.3">
      <c r="A40" s="166" t="s">
        <v>206</v>
      </c>
      <c r="B40" s="167" t="s">
        <v>213</v>
      </c>
      <c r="C40" s="166" t="s">
        <v>214</v>
      </c>
      <c r="D40" s="168">
        <v>0</v>
      </c>
      <c r="E40" s="168">
        <v>0</v>
      </c>
      <c r="F40" s="168">
        <v>0</v>
      </c>
      <c r="G40" s="168">
        <v>0</v>
      </c>
      <c r="H40" s="168">
        <v>0</v>
      </c>
      <c r="I40" s="168">
        <v>0</v>
      </c>
      <c r="J40" s="168">
        <v>0</v>
      </c>
      <c r="K40" s="168">
        <v>0</v>
      </c>
      <c r="L40" s="168">
        <v>0</v>
      </c>
      <c r="M40" s="168">
        <v>0</v>
      </c>
      <c r="N40" s="168">
        <v>0</v>
      </c>
      <c r="O40" s="168">
        <v>0</v>
      </c>
    </row>
    <row r="41" spans="1:15" s="169" customFormat="1" x14ac:dyDescent="0.3">
      <c r="A41" s="166" t="s">
        <v>206</v>
      </c>
      <c r="B41" s="167" t="s">
        <v>169</v>
      </c>
      <c r="C41" s="166" t="s">
        <v>121</v>
      </c>
      <c r="D41" s="168">
        <v>0</v>
      </c>
      <c r="E41" s="168">
        <v>0</v>
      </c>
      <c r="F41" s="168">
        <v>0</v>
      </c>
      <c r="G41" s="168">
        <v>0</v>
      </c>
      <c r="H41" s="168">
        <v>0</v>
      </c>
      <c r="I41" s="168">
        <v>0</v>
      </c>
      <c r="J41" s="168">
        <v>0</v>
      </c>
      <c r="K41" s="168">
        <v>0</v>
      </c>
      <c r="L41" s="168">
        <v>0</v>
      </c>
      <c r="M41" s="168">
        <v>0</v>
      </c>
      <c r="N41" s="168">
        <v>0</v>
      </c>
      <c r="O41" s="168">
        <v>0</v>
      </c>
    </row>
    <row r="42" spans="1:15" s="169" customFormat="1" x14ac:dyDescent="0.3">
      <c r="A42" s="166" t="s">
        <v>206</v>
      </c>
      <c r="B42" s="167" t="s">
        <v>55</v>
      </c>
      <c r="C42" s="166" t="s">
        <v>56</v>
      </c>
      <c r="D42" s="168">
        <v>0</v>
      </c>
      <c r="E42" s="168">
        <v>0</v>
      </c>
      <c r="F42" s="168">
        <v>0</v>
      </c>
      <c r="G42" s="168">
        <v>0</v>
      </c>
      <c r="H42" s="168">
        <v>0</v>
      </c>
      <c r="I42" s="168">
        <v>0</v>
      </c>
      <c r="J42" s="168">
        <v>0</v>
      </c>
      <c r="K42" s="168">
        <v>0</v>
      </c>
      <c r="L42" s="168">
        <v>0</v>
      </c>
      <c r="M42" s="168">
        <v>0</v>
      </c>
      <c r="N42" s="168">
        <v>0</v>
      </c>
      <c r="O42" s="168">
        <v>0</v>
      </c>
    </row>
    <row r="43" spans="1:15" s="169" customFormat="1" x14ac:dyDescent="0.3">
      <c r="A43" s="166" t="s">
        <v>206</v>
      </c>
      <c r="B43" s="167" t="s">
        <v>69</v>
      </c>
      <c r="C43" s="166" t="s">
        <v>70</v>
      </c>
      <c r="D43" s="168">
        <v>0</v>
      </c>
      <c r="E43" s="168">
        <v>0</v>
      </c>
      <c r="F43" s="168">
        <v>0</v>
      </c>
      <c r="G43" s="168">
        <v>0</v>
      </c>
      <c r="H43" s="168">
        <v>0</v>
      </c>
      <c r="I43" s="168">
        <v>0</v>
      </c>
      <c r="J43" s="168">
        <v>0</v>
      </c>
      <c r="K43" s="168">
        <v>0</v>
      </c>
      <c r="L43" s="168">
        <v>0</v>
      </c>
      <c r="M43" s="168">
        <v>0</v>
      </c>
      <c r="N43" s="168">
        <v>0</v>
      </c>
      <c r="O43" s="168">
        <v>0</v>
      </c>
    </row>
    <row r="44" spans="1:15" s="169" customFormat="1" ht="31.2" x14ac:dyDescent="0.3">
      <c r="A44" s="166" t="s">
        <v>206</v>
      </c>
      <c r="B44" s="167" t="s">
        <v>72</v>
      </c>
      <c r="C44" s="166" t="s">
        <v>73</v>
      </c>
      <c r="D44" s="168">
        <v>0</v>
      </c>
      <c r="E44" s="168">
        <v>0</v>
      </c>
      <c r="F44" s="168">
        <v>0</v>
      </c>
      <c r="G44" s="168">
        <v>0</v>
      </c>
      <c r="H44" s="168">
        <v>0</v>
      </c>
      <c r="I44" s="168">
        <v>0</v>
      </c>
      <c r="J44" s="168">
        <v>0</v>
      </c>
      <c r="K44" s="168">
        <v>0</v>
      </c>
      <c r="L44" s="168">
        <v>0</v>
      </c>
      <c r="M44" s="168">
        <v>0</v>
      </c>
      <c r="N44" s="168">
        <v>0</v>
      </c>
      <c r="O44" s="168">
        <v>0</v>
      </c>
    </row>
    <row r="45" spans="1:15" s="169" customFormat="1" x14ac:dyDescent="0.3">
      <c r="A45" s="166" t="s">
        <v>206</v>
      </c>
      <c r="B45" s="167" t="s">
        <v>248</v>
      </c>
      <c r="C45" s="166" t="s">
        <v>217</v>
      </c>
      <c r="D45" s="168">
        <v>0</v>
      </c>
      <c r="E45" s="168">
        <v>0</v>
      </c>
      <c r="F45" s="168">
        <v>0</v>
      </c>
      <c r="G45" s="168">
        <v>0</v>
      </c>
      <c r="H45" s="168">
        <v>0</v>
      </c>
      <c r="I45" s="168">
        <v>0</v>
      </c>
      <c r="J45" s="168">
        <v>0</v>
      </c>
      <c r="K45" s="168">
        <v>0</v>
      </c>
      <c r="L45" s="168">
        <v>0</v>
      </c>
      <c r="M45" s="168">
        <v>0</v>
      </c>
      <c r="N45" s="168">
        <v>0</v>
      </c>
      <c r="O45" s="168">
        <v>0</v>
      </c>
    </row>
    <row r="46" spans="1:15" x14ac:dyDescent="0.3">
      <c r="A46" s="159" t="s">
        <v>206</v>
      </c>
      <c r="B46" s="158" t="s">
        <v>249</v>
      </c>
      <c r="C46" s="159" t="s">
        <v>153</v>
      </c>
      <c r="D46" s="161">
        <v>0</v>
      </c>
      <c r="E46" s="161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</row>
    <row r="47" spans="1:15" x14ac:dyDescent="0.3">
      <c r="A47" s="159" t="s">
        <v>206</v>
      </c>
      <c r="B47" s="158" t="s">
        <v>250</v>
      </c>
      <c r="C47" s="159" t="s">
        <v>53</v>
      </c>
      <c r="D47" s="161">
        <v>0</v>
      </c>
      <c r="E47" s="161">
        <v>0</v>
      </c>
      <c r="F47" s="161">
        <v>0</v>
      </c>
      <c r="G47" s="161">
        <v>0</v>
      </c>
      <c r="H47" s="161">
        <v>0</v>
      </c>
      <c r="I47" s="161">
        <v>0</v>
      </c>
      <c r="J47" s="161">
        <v>0</v>
      </c>
      <c r="K47" s="161">
        <v>0</v>
      </c>
      <c r="L47" s="161">
        <v>0</v>
      </c>
      <c r="M47" s="161">
        <v>0</v>
      </c>
      <c r="N47" s="161">
        <v>0</v>
      </c>
      <c r="O47" s="161">
        <v>0</v>
      </c>
    </row>
    <row r="48" spans="1:15" x14ac:dyDescent="0.3">
      <c r="A48" s="159" t="s">
        <v>54</v>
      </c>
      <c r="B48" s="158" t="s">
        <v>251</v>
      </c>
      <c r="C48" s="159" t="s">
        <v>123</v>
      </c>
      <c r="D48" s="161">
        <v>0</v>
      </c>
      <c r="E48" s="161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</row>
    <row r="49" spans="1:15" x14ac:dyDescent="0.3">
      <c r="A49" s="159" t="s">
        <v>219</v>
      </c>
      <c r="B49" s="158" t="s">
        <v>78</v>
      </c>
      <c r="C49" s="159" t="s">
        <v>79</v>
      </c>
      <c r="D49" s="161">
        <v>0</v>
      </c>
      <c r="E49" s="161">
        <v>0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</row>
    <row r="50" spans="1:15" x14ac:dyDescent="0.3">
      <c r="A50" s="159" t="s">
        <v>64</v>
      </c>
      <c r="B50" s="158" t="s">
        <v>80</v>
      </c>
      <c r="C50" s="159" t="s">
        <v>81</v>
      </c>
      <c r="D50" s="161">
        <v>0</v>
      </c>
      <c r="E50" s="161">
        <v>0</v>
      </c>
      <c r="F50" s="161">
        <v>0</v>
      </c>
      <c r="G50" s="161">
        <v>0</v>
      </c>
      <c r="H50" s="161">
        <v>0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</row>
    <row r="51" spans="1:15" x14ac:dyDescent="0.3">
      <c r="A51" s="159" t="s">
        <v>68</v>
      </c>
      <c r="B51" s="158" t="s">
        <v>58</v>
      </c>
      <c r="C51" s="159" t="s">
        <v>59</v>
      </c>
      <c r="D51" s="161">
        <v>0</v>
      </c>
      <c r="E51" s="161">
        <v>0</v>
      </c>
      <c r="F51" s="161">
        <v>0</v>
      </c>
      <c r="G51" s="161">
        <v>0</v>
      </c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</row>
    <row r="52" spans="1:15" x14ac:dyDescent="0.3">
      <c r="A52" s="159" t="s">
        <v>71</v>
      </c>
      <c r="B52" s="158" t="s">
        <v>60</v>
      </c>
      <c r="C52" s="159" t="s">
        <v>61</v>
      </c>
      <c r="D52" s="161">
        <v>0</v>
      </c>
      <c r="E52" s="161">
        <v>0</v>
      </c>
      <c r="F52" s="161">
        <v>0</v>
      </c>
      <c r="G52" s="161">
        <v>0</v>
      </c>
      <c r="H52" s="161">
        <v>0</v>
      </c>
      <c r="I52" s="161">
        <v>0</v>
      </c>
      <c r="J52" s="161">
        <v>0</v>
      </c>
      <c r="K52" s="161">
        <v>0</v>
      </c>
      <c r="L52" s="161">
        <v>0</v>
      </c>
      <c r="M52" s="161">
        <v>0</v>
      </c>
      <c r="N52" s="161">
        <v>0</v>
      </c>
      <c r="O52" s="161">
        <v>0</v>
      </c>
    </row>
    <row r="53" spans="1:15" x14ac:dyDescent="0.3">
      <c r="A53" s="159" t="s">
        <v>74</v>
      </c>
      <c r="B53" s="158" t="s">
        <v>62</v>
      </c>
      <c r="C53" s="159" t="s">
        <v>63</v>
      </c>
      <c r="D53" s="161">
        <v>0</v>
      </c>
      <c r="E53" s="161">
        <v>0</v>
      </c>
      <c r="F53" s="161">
        <v>0</v>
      </c>
      <c r="G53" s="161">
        <v>0</v>
      </c>
      <c r="H53" s="161">
        <v>0</v>
      </c>
      <c r="I53" s="161">
        <v>0</v>
      </c>
      <c r="J53" s="161">
        <v>0</v>
      </c>
      <c r="K53" s="161">
        <v>0</v>
      </c>
      <c r="L53" s="161">
        <v>0</v>
      </c>
      <c r="M53" s="161">
        <v>0</v>
      </c>
      <c r="N53" s="161">
        <v>0</v>
      </c>
      <c r="O53" s="161">
        <v>0</v>
      </c>
    </row>
    <row r="54" spans="1:15" x14ac:dyDescent="0.3">
      <c r="A54" s="159" t="s">
        <v>77</v>
      </c>
      <c r="B54" s="158" t="s">
        <v>170</v>
      </c>
      <c r="C54" s="159" t="s">
        <v>66</v>
      </c>
      <c r="D54" s="161">
        <v>0</v>
      </c>
      <c r="E54" s="161">
        <v>0</v>
      </c>
      <c r="F54" s="161">
        <v>0</v>
      </c>
      <c r="G54" s="161">
        <v>0</v>
      </c>
      <c r="H54" s="161">
        <v>0</v>
      </c>
      <c r="I54" s="161">
        <v>0</v>
      </c>
      <c r="J54" s="161">
        <v>0</v>
      </c>
      <c r="K54" s="161">
        <v>0</v>
      </c>
      <c r="L54" s="161">
        <v>0</v>
      </c>
      <c r="M54" s="161">
        <v>0</v>
      </c>
      <c r="N54" s="161">
        <v>0</v>
      </c>
      <c r="O54" s="161">
        <v>0</v>
      </c>
    </row>
    <row r="55" spans="1:15" x14ac:dyDescent="0.3">
      <c r="A55" s="159" t="s">
        <v>67</v>
      </c>
      <c r="B55" s="158" t="s">
        <v>124</v>
      </c>
      <c r="C55" s="159" t="s">
        <v>125</v>
      </c>
      <c r="D55" s="161">
        <v>0</v>
      </c>
      <c r="E55" s="161">
        <v>0</v>
      </c>
      <c r="F55" s="161">
        <v>0</v>
      </c>
      <c r="G55" s="161">
        <v>0</v>
      </c>
      <c r="H55" s="161">
        <v>0</v>
      </c>
      <c r="I55" s="161">
        <v>0</v>
      </c>
      <c r="J55" s="161">
        <v>0</v>
      </c>
      <c r="K55" s="161">
        <v>0</v>
      </c>
      <c r="L55" s="161">
        <v>0</v>
      </c>
      <c r="M55" s="161">
        <v>0</v>
      </c>
      <c r="N55" s="161">
        <v>0</v>
      </c>
      <c r="O55" s="161">
        <v>0</v>
      </c>
    </row>
    <row r="56" spans="1:15" x14ac:dyDescent="0.3">
      <c r="A56" s="159" t="s">
        <v>84</v>
      </c>
      <c r="B56" s="158" t="s">
        <v>82</v>
      </c>
      <c r="C56" s="159" t="s">
        <v>83</v>
      </c>
      <c r="D56" s="161">
        <v>0</v>
      </c>
      <c r="E56" s="161">
        <v>0</v>
      </c>
      <c r="F56" s="161">
        <v>0</v>
      </c>
      <c r="G56" s="161">
        <v>0</v>
      </c>
      <c r="H56" s="161">
        <v>0</v>
      </c>
      <c r="I56" s="161">
        <v>0</v>
      </c>
      <c r="J56" s="161">
        <v>0</v>
      </c>
      <c r="K56" s="161">
        <v>0</v>
      </c>
      <c r="L56" s="161">
        <v>0</v>
      </c>
      <c r="M56" s="161">
        <v>0</v>
      </c>
      <c r="N56" s="161">
        <v>0</v>
      </c>
      <c r="O56" s="161">
        <v>0</v>
      </c>
    </row>
    <row r="57" spans="1:15" x14ac:dyDescent="0.3">
      <c r="A57" s="159" t="s">
        <v>86</v>
      </c>
      <c r="B57" s="158" t="s">
        <v>152</v>
      </c>
      <c r="C57" s="159" t="s">
        <v>85</v>
      </c>
      <c r="D57" s="161">
        <v>0</v>
      </c>
      <c r="E57" s="161">
        <v>0</v>
      </c>
      <c r="F57" s="161">
        <v>0</v>
      </c>
      <c r="G57" s="161">
        <v>0</v>
      </c>
      <c r="H57" s="161">
        <v>0</v>
      </c>
      <c r="I57" s="161">
        <v>0</v>
      </c>
      <c r="J57" s="161">
        <v>0</v>
      </c>
      <c r="K57" s="161">
        <v>0</v>
      </c>
      <c r="L57" s="161">
        <v>0</v>
      </c>
      <c r="M57" s="161">
        <v>0</v>
      </c>
      <c r="N57" s="161">
        <v>0</v>
      </c>
      <c r="O57" s="161">
        <v>0</v>
      </c>
    </row>
    <row r="58" spans="1:15" x14ac:dyDescent="0.3">
      <c r="A58" s="159" t="s">
        <v>88</v>
      </c>
      <c r="B58" s="158" t="s">
        <v>108</v>
      </c>
      <c r="C58" s="159" t="s">
        <v>87</v>
      </c>
      <c r="D58" s="161">
        <v>0</v>
      </c>
      <c r="E58" s="161">
        <v>0</v>
      </c>
      <c r="F58" s="161">
        <v>0</v>
      </c>
      <c r="G58" s="161">
        <v>0</v>
      </c>
      <c r="H58" s="161">
        <v>0</v>
      </c>
      <c r="I58" s="161">
        <v>0</v>
      </c>
      <c r="J58" s="161">
        <v>0</v>
      </c>
      <c r="K58" s="161">
        <v>0</v>
      </c>
      <c r="L58" s="161">
        <v>0</v>
      </c>
      <c r="M58" s="161">
        <v>0</v>
      </c>
      <c r="N58" s="161">
        <v>0</v>
      </c>
      <c r="O58" s="161">
        <v>0</v>
      </c>
    </row>
    <row r="59" spans="1:15" x14ac:dyDescent="0.3">
      <c r="A59" s="183" t="s">
        <v>96</v>
      </c>
      <c r="B59" s="184" t="s">
        <v>89</v>
      </c>
      <c r="C59" s="183" t="s">
        <v>90</v>
      </c>
      <c r="D59" s="184">
        <v>0</v>
      </c>
      <c r="E59" s="184">
        <v>0</v>
      </c>
      <c r="F59" s="184">
        <v>0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</row>
    <row r="60" spans="1:15" x14ac:dyDescent="0.3">
      <c r="A60" s="183">
        <v>3</v>
      </c>
      <c r="B60" s="184" t="s">
        <v>91</v>
      </c>
      <c r="C60" s="183" t="s">
        <v>92</v>
      </c>
      <c r="D60" s="184">
        <v>0</v>
      </c>
      <c r="E60" s="184">
        <v>0</v>
      </c>
      <c r="F60" s="184">
        <v>0</v>
      </c>
      <c r="G60" s="184">
        <v>0</v>
      </c>
      <c r="H60" s="184">
        <v>0</v>
      </c>
      <c r="I60" s="184">
        <v>0</v>
      </c>
      <c r="J60" s="184">
        <v>0</v>
      </c>
      <c r="K60" s="184">
        <v>0</v>
      </c>
      <c r="L60" s="184">
        <v>0</v>
      </c>
      <c r="M60" s="184">
        <v>0</v>
      </c>
      <c r="N60" s="184">
        <v>0</v>
      </c>
      <c r="O60" s="184">
        <v>0</v>
      </c>
    </row>
    <row r="61" spans="1:15" hidden="1" x14ac:dyDescent="0.3">
      <c r="B61" s="11" t="s">
        <v>252</v>
      </c>
      <c r="C61" s="10" t="s">
        <v>253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</row>
    <row r="62" spans="1:15" hidden="1" x14ac:dyDescent="0.3">
      <c r="B62" s="11" t="s">
        <v>254</v>
      </c>
      <c r="C62" s="10" t="s">
        <v>255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</row>
    <row r="63" spans="1:15" hidden="1" x14ac:dyDescent="0.3">
      <c r="B63" s="11" t="s">
        <v>256</v>
      </c>
      <c r="C63" s="10" t="s">
        <v>257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</row>
    <row r="64" spans="1:15" hidden="1" x14ac:dyDescent="0.3">
      <c r="B64" s="11" t="s">
        <v>256</v>
      </c>
      <c r="C64" s="10" t="s">
        <v>257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</row>
  </sheetData>
  <mergeCells count="8">
    <mergeCell ref="A1:B1"/>
    <mergeCell ref="A2:O2"/>
    <mergeCell ref="A3:O3"/>
    <mergeCell ref="E4:O4"/>
    <mergeCell ref="B4:B5"/>
    <mergeCell ref="C4:C5"/>
    <mergeCell ref="D4:D5"/>
    <mergeCell ref="A4:A5"/>
  </mergeCells>
  <pageMargins left="0.59055118110236227" right="0.19685039370078741" top="0.2" bottom="0.35433070866141736" header="0.31496062992125984" footer="0.31496062992125984"/>
  <pageSetup paperSize="8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C59"/>
  <sheetViews>
    <sheetView zoomScale="55" zoomScaleNormal="55" workbookViewId="0">
      <selection activeCell="A2" sqref="A2:AC3"/>
    </sheetView>
  </sheetViews>
  <sheetFormatPr defaultRowHeight="13.2" x14ac:dyDescent="0.25"/>
  <cols>
    <col min="2" max="2" width="33.88671875" customWidth="1"/>
    <col min="8" max="8" width="14.6640625" bestFit="1" customWidth="1"/>
    <col min="10" max="10" width="14.6640625" bestFit="1" customWidth="1"/>
    <col min="12" max="12" width="14.6640625" bestFit="1" customWidth="1"/>
  </cols>
  <sheetData>
    <row r="1" spans="1:29" x14ac:dyDescent="0.25">
      <c r="A1" s="13" t="s">
        <v>190</v>
      </c>
    </row>
    <row r="2" spans="1:29" x14ac:dyDescent="0.25">
      <c r="A2" s="294" t="s">
        <v>287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</row>
    <row r="3" spans="1:29" x14ac:dyDescent="0.25">
      <c r="A3" s="295"/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</row>
    <row r="4" spans="1:29" ht="130.5" customHeight="1" x14ac:dyDescent="0.25">
      <c r="A4" s="296" t="s">
        <v>2</v>
      </c>
      <c r="B4" s="296" t="s">
        <v>191</v>
      </c>
      <c r="C4" s="296" t="s">
        <v>4</v>
      </c>
      <c r="D4" s="297" t="s">
        <v>172</v>
      </c>
      <c r="E4" s="298"/>
      <c r="F4" s="297" t="s">
        <v>173</v>
      </c>
      <c r="G4" s="298"/>
      <c r="H4" s="296" t="s">
        <v>174</v>
      </c>
      <c r="I4" s="296"/>
      <c r="J4" s="299" t="s">
        <v>192</v>
      </c>
      <c r="K4" s="300"/>
      <c r="L4" s="296" t="s">
        <v>177</v>
      </c>
      <c r="M4" s="296"/>
      <c r="N4" s="296" t="s">
        <v>179</v>
      </c>
      <c r="O4" s="296"/>
      <c r="P4" s="296" t="s">
        <v>193</v>
      </c>
      <c r="Q4" s="296"/>
      <c r="R4" s="293" t="s">
        <v>182</v>
      </c>
      <c r="S4" s="293"/>
      <c r="T4" s="296" t="s">
        <v>184</v>
      </c>
      <c r="U4" s="296"/>
      <c r="V4" s="296" t="s">
        <v>187</v>
      </c>
      <c r="W4" s="296"/>
      <c r="X4" s="293" t="s">
        <v>194</v>
      </c>
      <c r="Y4" s="293"/>
      <c r="Z4" s="293" t="s">
        <v>195</v>
      </c>
      <c r="AA4" s="293"/>
      <c r="AB4" s="293" t="s">
        <v>196</v>
      </c>
      <c r="AC4" s="293"/>
    </row>
    <row r="5" spans="1:29" ht="31.2" x14ac:dyDescent="0.25">
      <c r="A5" s="296"/>
      <c r="B5" s="296"/>
      <c r="C5" s="296"/>
      <c r="D5" s="14" t="s">
        <v>126</v>
      </c>
      <c r="E5" s="14" t="s">
        <v>197</v>
      </c>
      <c r="F5" s="14" t="s">
        <v>126</v>
      </c>
      <c r="G5" s="14" t="s">
        <v>197</v>
      </c>
      <c r="H5" s="14" t="s">
        <v>126</v>
      </c>
      <c r="I5" s="14" t="s">
        <v>197</v>
      </c>
      <c r="J5" s="15" t="s">
        <v>126</v>
      </c>
      <c r="K5" s="15" t="s">
        <v>197</v>
      </c>
      <c r="L5" s="14" t="s">
        <v>126</v>
      </c>
      <c r="M5" s="14" t="s">
        <v>197</v>
      </c>
      <c r="N5" s="14" t="s">
        <v>126</v>
      </c>
      <c r="O5" s="14" t="s">
        <v>197</v>
      </c>
      <c r="P5" s="14" t="s">
        <v>126</v>
      </c>
      <c r="Q5" s="14" t="s">
        <v>197</v>
      </c>
      <c r="R5" s="15" t="s">
        <v>126</v>
      </c>
      <c r="S5" s="15" t="s">
        <v>197</v>
      </c>
      <c r="T5" s="14" t="s">
        <v>126</v>
      </c>
      <c r="U5" s="14" t="s">
        <v>197</v>
      </c>
      <c r="V5" s="14" t="s">
        <v>126</v>
      </c>
      <c r="W5" s="14" t="s">
        <v>197</v>
      </c>
      <c r="X5" s="15" t="s">
        <v>126</v>
      </c>
      <c r="Y5" s="15" t="s">
        <v>197</v>
      </c>
      <c r="Z5" s="15" t="s">
        <v>126</v>
      </c>
      <c r="AA5" s="15" t="s">
        <v>197</v>
      </c>
      <c r="AB5" s="15" t="s">
        <v>126</v>
      </c>
      <c r="AC5" s="15" t="s">
        <v>197</v>
      </c>
    </row>
    <row r="6" spans="1:29" ht="35.25" customHeight="1" x14ac:dyDescent="0.25">
      <c r="A6" s="16">
        <v>1</v>
      </c>
      <c r="B6" s="17" t="s">
        <v>5</v>
      </c>
      <c r="C6" s="16" t="s">
        <v>6</v>
      </c>
      <c r="D6" s="18"/>
      <c r="E6" s="18"/>
      <c r="F6" s="18"/>
      <c r="G6" s="18"/>
      <c r="H6" s="41">
        <v>971.67</v>
      </c>
      <c r="I6" s="19">
        <v>1.1498541603355874</v>
      </c>
      <c r="J6" s="20"/>
      <c r="K6" s="20"/>
      <c r="L6" s="18"/>
      <c r="M6" s="18"/>
      <c r="N6" s="18"/>
      <c r="O6" s="18"/>
      <c r="P6" s="18"/>
      <c r="Q6" s="18"/>
      <c r="R6" s="20"/>
      <c r="S6" s="20"/>
      <c r="T6" s="18"/>
      <c r="U6" s="18"/>
      <c r="V6" s="18"/>
      <c r="W6" s="18"/>
      <c r="X6" s="20"/>
      <c r="Y6" s="20"/>
      <c r="Z6" s="21"/>
      <c r="AA6" s="22"/>
      <c r="AB6" s="20"/>
      <c r="AC6" s="20"/>
    </row>
    <row r="7" spans="1:29" ht="35.25" customHeight="1" x14ac:dyDescent="0.25">
      <c r="A7" s="14"/>
      <c r="B7" s="23" t="s">
        <v>198</v>
      </c>
      <c r="C7" s="14"/>
      <c r="D7" s="14"/>
      <c r="E7" s="14"/>
      <c r="F7" s="14"/>
      <c r="G7" s="14"/>
      <c r="H7" s="42"/>
      <c r="I7" s="24"/>
      <c r="J7" s="15"/>
      <c r="K7" s="15"/>
      <c r="L7" s="14"/>
      <c r="M7" s="14"/>
      <c r="N7" s="14"/>
      <c r="O7" s="14"/>
      <c r="P7" s="14"/>
      <c r="Q7" s="14"/>
      <c r="R7" s="15"/>
      <c r="S7" s="15"/>
      <c r="T7" s="14"/>
      <c r="U7" s="14"/>
      <c r="V7" s="14"/>
      <c r="W7" s="14"/>
      <c r="X7" s="15"/>
      <c r="Y7" s="15"/>
      <c r="Z7" s="25"/>
      <c r="AA7" s="26"/>
      <c r="AB7" s="15"/>
      <c r="AC7" s="15"/>
    </row>
    <row r="8" spans="1:29" ht="35.25" customHeight="1" x14ac:dyDescent="0.25">
      <c r="A8" s="14" t="s">
        <v>7</v>
      </c>
      <c r="B8" s="27" t="s">
        <v>8</v>
      </c>
      <c r="C8" s="14" t="s">
        <v>9</v>
      </c>
      <c r="D8" s="14"/>
      <c r="E8" s="14"/>
      <c r="F8" s="14"/>
      <c r="G8" s="14"/>
      <c r="H8" s="42">
        <v>235.52799999999999</v>
      </c>
      <c r="I8" s="24">
        <v>0.27871895877769226</v>
      </c>
      <c r="J8" s="42">
        <v>2259.44</v>
      </c>
      <c r="K8" s="24">
        <v>2.6737745160688711</v>
      </c>
      <c r="L8" s="14"/>
      <c r="M8" s="14"/>
      <c r="N8" s="14"/>
      <c r="O8" s="14"/>
      <c r="P8" s="14"/>
      <c r="Q8" s="14"/>
      <c r="R8" s="15"/>
      <c r="S8" s="15"/>
      <c r="T8" s="14"/>
      <c r="U8" s="14"/>
      <c r="V8" s="14"/>
      <c r="W8" s="14"/>
      <c r="X8" s="15"/>
      <c r="Y8" s="15"/>
      <c r="Z8" s="25"/>
      <c r="AA8" s="26"/>
      <c r="AB8" s="15"/>
      <c r="AC8" s="15"/>
    </row>
    <row r="9" spans="1:29" ht="35.25" customHeight="1" x14ac:dyDescent="0.25">
      <c r="A9" s="14"/>
      <c r="B9" s="23" t="s">
        <v>10</v>
      </c>
      <c r="C9" s="29" t="s">
        <v>11</v>
      </c>
      <c r="D9" s="14"/>
      <c r="E9" s="14"/>
      <c r="F9" s="14"/>
      <c r="G9" s="14"/>
      <c r="H9" s="43">
        <v>235.52799999999999</v>
      </c>
      <c r="I9" s="24">
        <v>0.27871895877769226</v>
      </c>
      <c r="J9" s="42">
        <v>2259.44</v>
      </c>
      <c r="K9" s="24">
        <v>2.6737745160688711</v>
      </c>
      <c r="L9" s="14"/>
      <c r="M9" s="14"/>
      <c r="N9" s="14"/>
      <c r="O9" s="14"/>
      <c r="P9" s="14"/>
      <c r="Q9" s="14"/>
      <c r="R9" s="15"/>
      <c r="S9" s="15"/>
      <c r="T9" s="14"/>
      <c r="U9" s="14"/>
      <c r="V9" s="14"/>
      <c r="W9" s="14"/>
      <c r="X9" s="15"/>
      <c r="Y9" s="15"/>
      <c r="Z9" s="25"/>
      <c r="AA9" s="26"/>
      <c r="AB9" s="15"/>
      <c r="AC9" s="15"/>
    </row>
    <row r="10" spans="1:29" ht="35.25" customHeight="1" x14ac:dyDescent="0.25">
      <c r="A10" s="14" t="s">
        <v>12</v>
      </c>
      <c r="B10" s="27" t="s">
        <v>13</v>
      </c>
      <c r="C10" s="14" t="s">
        <v>14</v>
      </c>
      <c r="D10" s="14"/>
      <c r="E10" s="14"/>
      <c r="F10" s="14"/>
      <c r="G10" s="14"/>
      <c r="H10" s="42">
        <v>1.669</v>
      </c>
      <c r="I10" s="30">
        <v>1.9750600446654682E-3</v>
      </c>
      <c r="J10" s="15"/>
      <c r="K10" s="28"/>
      <c r="L10" s="14"/>
      <c r="M10" s="14"/>
      <c r="N10" s="14"/>
      <c r="O10" s="14"/>
      <c r="P10" s="14"/>
      <c r="Q10" s="14"/>
      <c r="R10" s="15"/>
      <c r="S10" s="15"/>
      <c r="T10" s="14"/>
      <c r="U10" s="14"/>
      <c r="V10" s="14"/>
      <c r="W10" s="14"/>
      <c r="X10" s="15"/>
      <c r="Y10" s="15"/>
      <c r="Z10" s="25"/>
      <c r="AA10" s="26"/>
      <c r="AB10" s="15"/>
      <c r="AC10" s="15"/>
    </row>
    <row r="11" spans="1:29" ht="35.25" customHeight="1" x14ac:dyDescent="0.25">
      <c r="A11" s="14" t="s">
        <v>15</v>
      </c>
      <c r="B11" s="27" t="s">
        <v>16</v>
      </c>
      <c r="C11" s="14" t="s">
        <v>17</v>
      </c>
      <c r="D11" s="14"/>
      <c r="E11" s="14"/>
      <c r="F11" s="14"/>
      <c r="G11" s="14"/>
      <c r="H11" s="42">
        <v>663.27299999999991</v>
      </c>
      <c r="I11" s="24">
        <v>0.7849035356533246</v>
      </c>
      <c r="J11" s="42">
        <v>24613.148000000001</v>
      </c>
      <c r="K11" s="24">
        <v>29.126689747296453</v>
      </c>
      <c r="L11" s="14"/>
      <c r="M11" s="14"/>
      <c r="N11" s="14"/>
      <c r="O11" s="14"/>
      <c r="P11" s="14"/>
      <c r="Q11" s="14"/>
      <c r="R11" s="15"/>
      <c r="S11" s="15"/>
      <c r="T11" s="14"/>
      <c r="U11" s="14"/>
      <c r="V11" s="14"/>
      <c r="W11" s="14"/>
      <c r="X11" s="15"/>
      <c r="Y11" s="15"/>
      <c r="Z11" s="25"/>
      <c r="AA11" s="26"/>
      <c r="AB11" s="15"/>
      <c r="AC11" s="15"/>
    </row>
    <row r="12" spans="1:29" ht="35.25" customHeight="1" x14ac:dyDescent="0.25">
      <c r="A12" s="14" t="s">
        <v>18</v>
      </c>
      <c r="B12" s="27" t="s">
        <v>109</v>
      </c>
      <c r="C12" s="14" t="s">
        <v>110</v>
      </c>
      <c r="D12" s="14"/>
      <c r="E12" s="14"/>
      <c r="F12" s="14"/>
      <c r="G12" s="14"/>
      <c r="H12" s="42"/>
      <c r="I12" s="24"/>
      <c r="J12" s="42"/>
      <c r="K12" s="24"/>
      <c r="L12" s="42">
        <v>16252.607</v>
      </c>
      <c r="M12" s="24">
        <v>0.19232998626333314</v>
      </c>
      <c r="N12" s="14"/>
      <c r="O12" s="14"/>
      <c r="P12" s="14"/>
      <c r="Q12" s="14"/>
      <c r="R12" s="15"/>
      <c r="S12" s="15"/>
      <c r="T12" s="14"/>
      <c r="U12" s="14"/>
      <c r="V12" s="14"/>
      <c r="W12" s="14"/>
      <c r="X12" s="15"/>
      <c r="Y12" s="15"/>
      <c r="Z12" s="25"/>
      <c r="AA12" s="26"/>
      <c r="AB12" s="15"/>
      <c r="AC12" s="15"/>
    </row>
    <row r="13" spans="1:29" ht="35.25" customHeight="1" x14ac:dyDescent="0.25">
      <c r="A13" s="14" t="s">
        <v>19</v>
      </c>
      <c r="B13" s="27" t="s">
        <v>111</v>
      </c>
      <c r="C13" s="14" t="s">
        <v>112</v>
      </c>
      <c r="D13" s="14"/>
      <c r="E13" s="14"/>
      <c r="F13" s="14"/>
      <c r="G13" s="14"/>
      <c r="H13" s="42"/>
      <c r="I13" s="24"/>
      <c r="J13" s="42"/>
      <c r="K13" s="24"/>
      <c r="L13" s="42">
        <v>546.60799999999995</v>
      </c>
      <c r="M13" s="24">
        <v>6.4684459011054652E-3</v>
      </c>
      <c r="N13" s="14"/>
      <c r="O13" s="14"/>
      <c r="P13" s="31"/>
      <c r="Q13" s="24"/>
      <c r="R13" s="15"/>
      <c r="S13" s="15"/>
      <c r="T13" s="14"/>
      <c r="U13" s="14"/>
      <c r="V13" s="14"/>
      <c r="W13" s="14"/>
      <c r="X13" s="15"/>
      <c r="Y13" s="15"/>
      <c r="Z13" s="25"/>
      <c r="AA13" s="26"/>
      <c r="AB13" s="15"/>
      <c r="AC13" s="15"/>
    </row>
    <row r="14" spans="1:29" ht="35.25" customHeight="1" x14ac:dyDescent="0.25">
      <c r="A14" s="14" t="s">
        <v>113</v>
      </c>
      <c r="B14" s="27" t="s">
        <v>114</v>
      </c>
      <c r="C14" s="14" t="s">
        <v>115</v>
      </c>
      <c r="D14" s="14"/>
      <c r="E14" s="14"/>
      <c r="F14" s="14"/>
      <c r="G14" s="14"/>
      <c r="H14" s="42"/>
      <c r="I14" s="24"/>
      <c r="J14" s="42"/>
      <c r="K14" s="24"/>
      <c r="L14" s="42">
        <v>22715.083999999999</v>
      </c>
      <c r="M14" s="24">
        <v>0.26880560107621249</v>
      </c>
      <c r="N14" s="14"/>
      <c r="O14" s="14"/>
      <c r="P14" s="14"/>
      <c r="Q14" s="14"/>
      <c r="R14" s="15"/>
      <c r="S14" s="15"/>
      <c r="T14" s="14"/>
      <c r="U14" s="14"/>
      <c r="V14" s="14"/>
      <c r="W14" s="14"/>
      <c r="X14" s="15"/>
      <c r="Y14" s="15"/>
      <c r="Z14" s="25"/>
      <c r="AA14" s="26"/>
      <c r="AB14" s="15"/>
      <c r="AC14" s="15"/>
    </row>
    <row r="15" spans="1:29" ht="35.25" customHeight="1" x14ac:dyDescent="0.25">
      <c r="A15" s="14"/>
      <c r="B15" s="23" t="s">
        <v>199</v>
      </c>
      <c r="C15" s="29" t="s">
        <v>200</v>
      </c>
      <c r="D15" s="14"/>
      <c r="E15" s="14"/>
      <c r="F15" s="14"/>
      <c r="G15" s="14"/>
      <c r="H15" s="29"/>
      <c r="I15" s="24"/>
      <c r="J15" s="40"/>
      <c r="K15" s="24"/>
      <c r="L15" s="40">
        <v>21250.22</v>
      </c>
      <c r="M15" s="24">
        <v>0.25147070378880187</v>
      </c>
      <c r="N15" s="14"/>
      <c r="O15" s="14"/>
      <c r="P15" s="14"/>
      <c r="Q15" s="14"/>
      <c r="R15" s="15"/>
      <c r="S15" s="15"/>
      <c r="T15" s="14"/>
      <c r="U15" s="14"/>
      <c r="V15" s="14"/>
      <c r="W15" s="14"/>
      <c r="X15" s="15"/>
      <c r="Y15" s="15"/>
      <c r="Z15" s="25"/>
      <c r="AA15" s="26"/>
      <c r="AB15" s="15"/>
      <c r="AC15" s="15"/>
    </row>
    <row r="16" spans="1:29" ht="35.25" customHeight="1" x14ac:dyDescent="0.25">
      <c r="A16" s="14" t="s">
        <v>201</v>
      </c>
      <c r="B16" s="27" t="s">
        <v>20</v>
      </c>
      <c r="C16" s="14" t="s">
        <v>21</v>
      </c>
      <c r="D16" s="14"/>
      <c r="E16" s="14"/>
      <c r="F16" s="14"/>
      <c r="G16" s="14"/>
      <c r="H16" s="42">
        <v>15.2</v>
      </c>
      <c r="I16" s="24">
        <v>1.7987365295934761E-2</v>
      </c>
      <c r="J16" s="15"/>
      <c r="K16" s="15"/>
      <c r="L16" s="14"/>
      <c r="M16" s="14"/>
      <c r="N16" s="14"/>
      <c r="O16" s="14"/>
      <c r="P16" s="14"/>
      <c r="Q16" s="14"/>
      <c r="R16" s="15"/>
      <c r="S16" s="15"/>
      <c r="T16" s="14"/>
      <c r="U16" s="14"/>
      <c r="V16" s="14"/>
      <c r="W16" s="14"/>
      <c r="X16" s="15"/>
      <c r="Y16" s="15"/>
      <c r="Z16" s="25"/>
      <c r="AA16" s="26"/>
      <c r="AB16" s="15"/>
      <c r="AC16" s="15"/>
    </row>
    <row r="17" spans="1:29" ht="35.25" customHeight="1" x14ac:dyDescent="0.25">
      <c r="A17" s="14" t="s">
        <v>202</v>
      </c>
      <c r="B17" s="27" t="s">
        <v>116</v>
      </c>
      <c r="C17" s="14" t="s">
        <v>117</v>
      </c>
      <c r="D17" s="14"/>
      <c r="E17" s="14"/>
      <c r="F17" s="14"/>
      <c r="G17" s="14"/>
      <c r="H17" s="42"/>
      <c r="I17" s="24"/>
      <c r="J17" s="15"/>
      <c r="K17" s="15"/>
      <c r="L17" s="14"/>
      <c r="M17" s="14"/>
      <c r="N17" s="14"/>
      <c r="O17" s="14"/>
      <c r="P17" s="14"/>
      <c r="Q17" s="14"/>
      <c r="R17" s="15"/>
      <c r="S17" s="15"/>
      <c r="T17" s="14"/>
      <c r="U17" s="14"/>
      <c r="V17" s="14"/>
      <c r="W17" s="14"/>
      <c r="X17" s="15"/>
      <c r="Y17" s="15"/>
      <c r="Z17" s="25"/>
      <c r="AA17" s="26"/>
      <c r="AB17" s="15"/>
      <c r="AC17" s="15"/>
    </row>
    <row r="18" spans="1:29" ht="35.25" customHeight="1" x14ac:dyDescent="0.25">
      <c r="A18" s="14" t="s">
        <v>203</v>
      </c>
      <c r="B18" s="27" t="s">
        <v>22</v>
      </c>
      <c r="C18" s="14" t="s">
        <v>23</v>
      </c>
      <c r="D18" s="14"/>
      <c r="E18" s="14"/>
      <c r="F18" s="14"/>
      <c r="G18" s="14"/>
      <c r="H18" s="42">
        <v>56</v>
      </c>
      <c r="I18" s="24">
        <v>6.6269240563970169E-2</v>
      </c>
      <c r="J18" s="15"/>
      <c r="K18" s="15"/>
      <c r="L18" s="14"/>
      <c r="M18" s="14"/>
      <c r="N18" s="14"/>
      <c r="O18" s="14"/>
      <c r="P18" s="14"/>
      <c r="Q18" s="14"/>
      <c r="R18" s="15"/>
      <c r="S18" s="15"/>
      <c r="T18" s="14"/>
      <c r="U18" s="14"/>
      <c r="V18" s="14"/>
      <c r="W18" s="14"/>
      <c r="X18" s="15"/>
      <c r="Y18" s="15"/>
      <c r="Z18" s="25"/>
      <c r="AA18" s="26"/>
      <c r="AB18" s="15"/>
      <c r="AC18" s="15"/>
    </row>
    <row r="19" spans="1:29" ht="35.25" customHeight="1" x14ac:dyDescent="0.25">
      <c r="A19" s="16">
        <v>2</v>
      </c>
      <c r="B19" s="17" t="s">
        <v>24</v>
      </c>
      <c r="C19" s="16" t="s">
        <v>25</v>
      </c>
      <c r="D19" s="18"/>
      <c r="E19" s="18"/>
      <c r="F19" s="18"/>
      <c r="G19" s="18"/>
      <c r="H19" s="41">
        <v>575.38700000000006</v>
      </c>
      <c r="I19" s="19">
        <v>0.68090106286394836</v>
      </c>
      <c r="J19" s="20"/>
      <c r="K19" s="20"/>
      <c r="L19" s="18"/>
      <c r="M19" s="18"/>
      <c r="N19" s="18"/>
      <c r="O19" s="18"/>
      <c r="P19" s="18"/>
      <c r="Q19" s="18"/>
      <c r="R19" s="20"/>
      <c r="S19" s="20"/>
      <c r="T19" s="18"/>
      <c r="U19" s="18"/>
      <c r="V19" s="18"/>
      <c r="W19" s="18"/>
      <c r="X19" s="20"/>
      <c r="Y19" s="20"/>
      <c r="Z19" s="21"/>
      <c r="AA19" s="22"/>
      <c r="AB19" s="20"/>
      <c r="AC19" s="20"/>
    </row>
    <row r="20" spans="1:29" ht="35.25" customHeight="1" x14ac:dyDescent="0.25">
      <c r="A20" s="14"/>
      <c r="B20" s="23" t="s">
        <v>198</v>
      </c>
      <c r="C20" s="14"/>
      <c r="D20" s="14"/>
      <c r="E20" s="14"/>
      <c r="F20" s="14"/>
      <c r="G20" s="14"/>
      <c r="H20" s="42"/>
      <c r="I20" s="24"/>
      <c r="J20" s="15"/>
      <c r="K20" s="15"/>
      <c r="L20" s="14"/>
      <c r="M20" s="14"/>
      <c r="N20" s="14"/>
      <c r="O20" s="14"/>
      <c r="P20" s="14"/>
      <c r="Q20" s="14"/>
      <c r="R20" s="15"/>
      <c r="S20" s="15"/>
      <c r="T20" s="14"/>
      <c r="U20" s="14"/>
      <c r="V20" s="14"/>
      <c r="W20" s="14"/>
      <c r="X20" s="15"/>
      <c r="Y20" s="15"/>
      <c r="Z20" s="25"/>
      <c r="AA20" s="26"/>
      <c r="AB20" s="15"/>
      <c r="AC20" s="15"/>
    </row>
    <row r="21" spans="1:29" ht="35.25" customHeight="1" x14ac:dyDescent="0.25">
      <c r="A21" s="14" t="s">
        <v>26</v>
      </c>
      <c r="B21" s="27" t="s">
        <v>27</v>
      </c>
      <c r="C21" s="14" t="s">
        <v>28</v>
      </c>
      <c r="D21" s="14"/>
      <c r="E21" s="14"/>
      <c r="F21" s="14"/>
      <c r="G21" s="14"/>
      <c r="H21" s="42">
        <v>0.72499999999999998</v>
      </c>
      <c r="I21" s="30">
        <v>8.5794998944425677E-4</v>
      </c>
      <c r="J21" s="15"/>
      <c r="K21" s="15"/>
      <c r="L21" s="14"/>
      <c r="M21" s="14"/>
      <c r="N21" s="14"/>
      <c r="O21" s="14"/>
      <c r="P21" s="14"/>
      <c r="Q21" s="14"/>
      <c r="R21" s="15"/>
      <c r="S21" s="15"/>
      <c r="T21" s="14"/>
      <c r="U21" s="14"/>
      <c r="V21" s="14"/>
      <c r="W21" s="14"/>
      <c r="X21" s="15"/>
      <c r="Y21" s="15"/>
      <c r="Z21" s="25"/>
      <c r="AA21" s="26"/>
      <c r="AB21" s="15"/>
      <c r="AC21" s="15"/>
    </row>
    <row r="22" spans="1:29" ht="35.25" customHeight="1" x14ac:dyDescent="0.25">
      <c r="A22" s="14" t="s">
        <v>29</v>
      </c>
      <c r="B22" s="27" t="s">
        <v>30</v>
      </c>
      <c r="C22" s="14" t="s">
        <v>31</v>
      </c>
      <c r="D22" s="14"/>
      <c r="E22" s="14"/>
      <c r="F22" s="14"/>
      <c r="G22" s="14"/>
      <c r="H22" s="42">
        <v>0.59399999999999997</v>
      </c>
      <c r="I22" s="30">
        <v>7.029273016963979E-4</v>
      </c>
      <c r="J22" s="15"/>
      <c r="K22" s="15"/>
      <c r="L22" s="14"/>
      <c r="M22" s="14"/>
      <c r="N22" s="14"/>
      <c r="O22" s="14"/>
      <c r="P22" s="14"/>
      <c r="Q22" s="14"/>
      <c r="R22" s="15"/>
      <c r="S22" s="15"/>
      <c r="T22" s="14"/>
      <c r="U22" s="14"/>
      <c r="V22" s="14"/>
      <c r="W22" s="14"/>
      <c r="X22" s="15"/>
      <c r="Y22" s="15"/>
      <c r="Z22" s="25"/>
      <c r="AA22" s="26"/>
      <c r="AB22" s="15"/>
      <c r="AC22" s="15"/>
    </row>
    <row r="23" spans="1:29" ht="35.25" customHeight="1" x14ac:dyDescent="0.25">
      <c r="A23" s="14" t="s">
        <v>32</v>
      </c>
      <c r="B23" s="27" t="s">
        <v>33</v>
      </c>
      <c r="C23" s="14" t="s">
        <v>34</v>
      </c>
      <c r="D23" s="14"/>
      <c r="E23" s="14"/>
      <c r="F23" s="14"/>
      <c r="G23" s="14"/>
      <c r="H23" s="42"/>
      <c r="I23" s="24"/>
      <c r="J23" s="15"/>
      <c r="K23" s="15"/>
      <c r="L23" s="14"/>
      <c r="M23" s="14"/>
      <c r="N23" s="14"/>
      <c r="O23" s="14"/>
      <c r="P23" s="14"/>
      <c r="Q23" s="14"/>
      <c r="R23" s="15"/>
      <c r="S23" s="15"/>
      <c r="T23" s="14"/>
      <c r="U23" s="14"/>
      <c r="V23" s="14"/>
      <c r="W23" s="14"/>
      <c r="X23" s="15"/>
      <c r="Y23" s="15"/>
      <c r="Z23" s="25"/>
      <c r="AA23" s="26"/>
      <c r="AB23" s="15"/>
      <c r="AC23" s="15"/>
    </row>
    <row r="24" spans="1:29" ht="35.25" customHeight="1" x14ac:dyDescent="0.25">
      <c r="A24" s="14" t="s">
        <v>204</v>
      </c>
      <c r="B24" s="27" t="s">
        <v>35</v>
      </c>
      <c r="C24" s="14" t="s">
        <v>36</v>
      </c>
      <c r="D24" s="14"/>
      <c r="E24" s="14"/>
      <c r="F24" s="14"/>
      <c r="G24" s="14"/>
      <c r="H24" s="42"/>
      <c r="I24" s="24"/>
      <c r="J24" s="15"/>
      <c r="K24" s="15"/>
      <c r="L24" s="14"/>
      <c r="M24" s="14"/>
      <c r="N24" s="14"/>
      <c r="O24" s="14"/>
      <c r="P24" s="14"/>
      <c r="Q24" s="14"/>
      <c r="R24" s="9">
        <v>136.4</v>
      </c>
      <c r="S24" s="32">
        <v>0.16334398182810181</v>
      </c>
      <c r="T24" s="14"/>
      <c r="U24" s="14"/>
      <c r="V24" s="14"/>
      <c r="W24" s="14"/>
      <c r="X24" s="15"/>
      <c r="Y24" s="15"/>
      <c r="Z24" s="25"/>
      <c r="AA24" s="26"/>
      <c r="AB24" s="15"/>
      <c r="AC24" s="15"/>
    </row>
    <row r="25" spans="1:29" ht="35.25" customHeight="1" x14ac:dyDescent="0.25">
      <c r="A25" s="14" t="s">
        <v>37</v>
      </c>
      <c r="B25" s="27" t="s">
        <v>150</v>
      </c>
      <c r="C25" s="14" t="s">
        <v>39</v>
      </c>
      <c r="D25" s="14"/>
      <c r="E25" s="14"/>
      <c r="F25" s="14"/>
      <c r="G25" s="14"/>
      <c r="H25" s="42">
        <v>28.63</v>
      </c>
      <c r="I25" s="24">
        <v>3.388014923832975E-2</v>
      </c>
      <c r="J25" s="15"/>
      <c r="K25" s="15"/>
      <c r="L25" s="14"/>
      <c r="M25" s="14"/>
      <c r="N25" s="14"/>
      <c r="O25" s="14"/>
      <c r="P25" s="14"/>
      <c r="Q25" s="14"/>
      <c r="R25" s="15"/>
      <c r="S25" s="15"/>
      <c r="T25" s="14"/>
      <c r="U25" s="14"/>
      <c r="V25" s="14"/>
      <c r="W25" s="14"/>
      <c r="X25" s="8"/>
      <c r="Y25" s="28"/>
      <c r="Z25" s="25"/>
      <c r="AA25" s="26"/>
      <c r="AB25" s="15"/>
      <c r="AC25" s="15"/>
    </row>
    <row r="26" spans="1:29" ht="35.25" customHeight="1" x14ac:dyDescent="0.25">
      <c r="A26" s="14" t="s">
        <v>40</v>
      </c>
      <c r="B26" s="27" t="s">
        <v>41</v>
      </c>
      <c r="C26" s="14" t="s">
        <v>42</v>
      </c>
      <c r="D26" s="14"/>
      <c r="E26" s="14"/>
      <c r="F26" s="14"/>
      <c r="G26" s="14"/>
      <c r="H26" s="42">
        <v>19.82</v>
      </c>
      <c r="I26" s="24">
        <v>2.3454577642462303E-2</v>
      </c>
      <c r="J26" s="15"/>
      <c r="K26" s="15"/>
      <c r="L26" s="14"/>
      <c r="M26" s="14"/>
      <c r="N26" s="14"/>
      <c r="O26" s="14"/>
      <c r="P26" s="14"/>
      <c r="Q26" s="14"/>
      <c r="R26" s="15"/>
      <c r="S26" s="15"/>
      <c r="T26" s="14"/>
      <c r="U26" s="14"/>
      <c r="V26" s="14"/>
      <c r="W26" s="14"/>
      <c r="X26" s="15"/>
      <c r="Y26" s="15"/>
      <c r="Z26" s="25"/>
      <c r="AA26" s="26"/>
      <c r="AB26" s="15"/>
      <c r="AC26" s="15"/>
    </row>
    <row r="27" spans="1:29" ht="35.25" customHeight="1" x14ac:dyDescent="0.25">
      <c r="A27" s="14" t="s">
        <v>43</v>
      </c>
      <c r="B27" s="27" t="s">
        <v>118</v>
      </c>
      <c r="C27" s="14" t="s">
        <v>119</v>
      </c>
      <c r="D27" s="14"/>
      <c r="E27" s="14"/>
      <c r="F27" s="14"/>
      <c r="G27" s="14"/>
      <c r="H27" s="44"/>
      <c r="I27" s="24"/>
      <c r="J27" s="15"/>
      <c r="K27" s="15"/>
      <c r="L27" s="14"/>
      <c r="M27" s="14"/>
      <c r="N27" s="14"/>
      <c r="O27" s="14"/>
      <c r="P27" s="14"/>
      <c r="Q27" s="14"/>
      <c r="R27" s="15"/>
      <c r="S27" s="15"/>
      <c r="T27" s="14"/>
      <c r="U27" s="14"/>
      <c r="V27" s="14"/>
      <c r="W27" s="14"/>
      <c r="X27" s="15"/>
      <c r="Y27" s="15"/>
      <c r="Z27" s="25"/>
      <c r="AA27" s="33"/>
      <c r="AB27" s="15"/>
      <c r="AC27" s="15"/>
    </row>
    <row r="28" spans="1:29" ht="35.25" customHeight="1" x14ac:dyDescent="0.25">
      <c r="A28" s="14" t="s">
        <v>205</v>
      </c>
      <c r="B28" s="27" t="s">
        <v>75</v>
      </c>
      <c r="C28" s="14" t="s">
        <v>76</v>
      </c>
      <c r="D28" s="14"/>
      <c r="E28" s="14"/>
      <c r="F28" s="14"/>
      <c r="G28" s="14"/>
      <c r="H28" s="42"/>
      <c r="I28" s="24"/>
      <c r="J28" s="15"/>
      <c r="K28" s="15"/>
      <c r="L28" s="14"/>
      <c r="M28" s="14"/>
      <c r="N28" s="14"/>
      <c r="O28" s="14"/>
      <c r="P28" s="14"/>
      <c r="Q28" s="14"/>
      <c r="R28" s="15"/>
      <c r="S28" s="15"/>
      <c r="T28" s="14"/>
      <c r="U28" s="14"/>
      <c r="V28" s="14"/>
      <c r="W28" s="14"/>
      <c r="X28" s="15"/>
      <c r="Y28" s="15"/>
      <c r="Z28" s="25"/>
      <c r="AA28" s="26"/>
      <c r="AB28" s="15"/>
      <c r="AC28" s="15"/>
    </row>
    <row r="29" spans="1:29" ht="35.25" customHeight="1" x14ac:dyDescent="0.25">
      <c r="A29" s="14" t="s">
        <v>57</v>
      </c>
      <c r="B29" s="27" t="s">
        <v>151</v>
      </c>
      <c r="C29" s="14" t="s">
        <v>44</v>
      </c>
      <c r="D29" s="14"/>
      <c r="E29" s="14"/>
      <c r="F29" s="14"/>
      <c r="G29" s="14"/>
      <c r="H29" s="41">
        <v>271.3</v>
      </c>
      <c r="I29" s="19">
        <v>0.32105080294651978</v>
      </c>
      <c r="J29" s="15"/>
      <c r="K29" s="15"/>
      <c r="L29" s="14"/>
      <c r="M29" s="14"/>
      <c r="N29" s="14"/>
      <c r="O29" s="14"/>
      <c r="P29" s="14"/>
      <c r="Q29" s="14"/>
      <c r="R29" s="15"/>
      <c r="S29" s="15"/>
      <c r="T29" s="14"/>
      <c r="U29" s="14"/>
      <c r="V29" s="14"/>
      <c r="W29" s="14"/>
      <c r="X29" s="15"/>
      <c r="Y29" s="15"/>
      <c r="Z29" s="25"/>
      <c r="AA29" s="26"/>
      <c r="AB29" s="15"/>
      <c r="AC29" s="15"/>
    </row>
    <row r="30" spans="1:29" ht="35.25" customHeight="1" x14ac:dyDescent="0.25">
      <c r="A30" s="14"/>
      <c r="B30" s="23" t="s">
        <v>198</v>
      </c>
      <c r="C30" s="14"/>
      <c r="D30" s="14"/>
      <c r="E30" s="14"/>
      <c r="F30" s="14"/>
      <c r="G30" s="14"/>
      <c r="H30" s="43"/>
      <c r="I30" s="24"/>
      <c r="J30" s="15"/>
      <c r="K30" s="15"/>
      <c r="L30" s="14"/>
      <c r="M30" s="14"/>
      <c r="N30" s="14"/>
      <c r="O30" s="14"/>
      <c r="P30" s="14"/>
      <c r="Q30" s="14"/>
      <c r="R30" s="15"/>
      <c r="S30" s="15"/>
      <c r="T30" s="14"/>
      <c r="U30" s="14"/>
      <c r="V30" s="14"/>
      <c r="W30" s="14"/>
      <c r="X30" s="15"/>
      <c r="Y30" s="15"/>
      <c r="Z30" s="25"/>
      <c r="AA30" s="26"/>
      <c r="AB30" s="15"/>
      <c r="AC30" s="15"/>
    </row>
    <row r="31" spans="1:29" ht="35.25" customHeight="1" x14ac:dyDescent="0.25">
      <c r="A31" s="14" t="s">
        <v>206</v>
      </c>
      <c r="B31" s="27" t="s">
        <v>166</v>
      </c>
      <c r="C31" s="14" t="s">
        <v>45</v>
      </c>
      <c r="D31" s="14"/>
      <c r="E31" s="14"/>
      <c r="F31" s="14"/>
      <c r="G31" s="14"/>
      <c r="H31" s="43">
        <v>168.94</v>
      </c>
      <c r="I31" s="24">
        <v>0.19992009822994861</v>
      </c>
      <c r="J31" s="15"/>
      <c r="K31" s="15"/>
      <c r="L31" s="14"/>
      <c r="M31" s="14"/>
      <c r="N31" s="14"/>
      <c r="O31" s="14"/>
      <c r="P31" s="14"/>
      <c r="Q31" s="14"/>
      <c r="R31" s="15"/>
      <c r="S31" s="15"/>
      <c r="T31" s="14"/>
      <c r="U31" s="14"/>
      <c r="V31" s="14"/>
      <c r="W31" s="14"/>
      <c r="X31" s="15"/>
      <c r="Y31" s="15"/>
      <c r="Z31" s="25"/>
      <c r="AA31" s="26"/>
      <c r="AB31" s="15"/>
      <c r="AC31" s="15"/>
    </row>
    <row r="32" spans="1:29" ht="35.25" customHeight="1" x14ac:dyDescent="0.25">
      <c r="A32" s="14" t="s">
        <v>206</v>
      </c>
      <c r="B32" s="27" t="s">
        <v>207</v>
      </c>
      <c r="C32" s="14" t="s">
        <v>46</v>
      </c>
      <c r="D32" s="14"/>
      <c r="E32" s="14"/>
      <c r="F32" s="14"/>
      <c r="G32" s="14"/>
      <c r="H32" s="43">
        <v>9.41</v>
      </c>
      <c r="I32" s="24">
        <v>1.113559917333856E-2</v>
      </c>
      <c r="J32" s="15"/>
      <c r="K32" s="15"/>
      <c r="L32" s="14"/>
      <c r="M32" s="14"/>
      <c r="N32" s="14"/>
      <c r="O32" s="14"/>
      <c r="P32" s="14"/>
      <c r="Q32" s="14"/>
      <c r="R32" s="15"/>
      <c r="S32" s="15"/>
      <c r="T32" s="14"/>
      <c r="U32" s="14"/>
      <c r="V32" s="14"/>
      <c r="W32" s="14"/>
      <c r="X32" s="15"/>
      <c r="Y32" s="15"/>
      <c r="Z32" s="25"/>
      <c r="AA32" s="26"/>
      <c r="AB32" s="15"/>
      <c r="AC32" s="15"/>
    </row>
    <row r="33" spans="1:29" ht="35.25" customHeight="1" x14ac:dyDescent="0.25">
      <c r="A33" s="14" t="s">
        <v>206</v>
      </c>
      <c r="B33" s="27" t="s">
        <v>208</v>
      </c>
      <c r="C33" s="14" t="s">
        <v>49</v>
      </c>
      <c r="D33" s="14"/>
      <c r="E33" s="14"/>
      <c r="F33" s="14"/>
      <c r="G33" s="14"/>
      <c r="H33" s="43">
        <v>1.02</v>
      </c>
      <c r="I33" s="30">
        <v>1.2070468817008853E-3</v>
      </c>
      <c r="J33" s="15"/>
      <c r="K33" s="15"/>
      <c r="L33" s="14"/>
      <c r="M33" s="14"/>
      <c r="N33" s="14"/>
      <c r="O33" s="14"/>
      <c r="P33" s="14"/>
      <c r="Q33" s="14"/>
      <c r="R33" s="15"/>
      <c r="S33" s="15"/>
      <c r="T33" s="14"/>
      <c r="U33" s="14"/>
      <c r="V33" s="14"/>
      <c r="W33" s="14"/>
      <c r="X33" s="15"/>
      <c r="Y33" s="15"/>
      <c r="Z33" s="25"/>
      <c r="AA33" s="34"/>
      <c r="AB33" s="15"/>
      <c r="AC33" s="15"/>
    </row>
    <row r="34" spans="1:29" ht="35.25" customHeight="1" x14ac:dyDescent="0.25">
      <c r="A34" s="14" t="s">
        <v>206</v>
      </c>
      <c r="B34" s="27" t="s">
        <v>209</v>
      </c>
      <c r="C34" s="14" t="s">
        <v>50</v>
      </c>
      <c r="D34" s="14"/>
      <c r="E34" s="14"/>
      <c r="F34" s="14"/>
      <c r="G34" s="14"/>
      <c r="H34" s="43">
        <v>1.8</v>
      </c>
      <c r="I34" s="30">
        <v>2.1300827324133272E-3</v>
      </c>
      <c r="J34" s="15"/>
      <c r="K34" s="15"/>
      <c r="L34" s="14"/>
      <c r="M34" s="14"/>
      <c r="N34" s="14"/>
      <c r="O34" s="14"/>
      <c r="P34" s="14"/>
      <c r="Q34" s="14"/>
      <c r="R34" s="15"/>
      <c r="S34" s="15"/>
      <c r="T34" s="14"/>
      <c r="U34" s="14"/>
      <c r="V34" s="14"/>
      <c r="W34" s="14"/>
      <c r="X34" s="15"/>
      <c r="Y34" s="15"/>
      <c r="Z34" s="25"/>
      <c r="AA34" s="34"/>
      <c r="AB34" s="15"/>
      <c r="AC34" s="15"/>
    </row>
    <row r="35" spans="1:29" ht="35.25" customHeight="1" x14ac:dyDescent="0.25">
      <c r="A35" s="14" t="s">
        <v>206</v>
      </c>
      <c r="B35" s="27" t="s">
        <v>210</v>
      </c>
      <c r="C35" s="14" t="s">
        <v>51</v>
      </c>
      <c r="D35" s="14"/>
      <c r="E35" s="14"/>
      <c r="F35" s="14"/>
      <c r="G35" s="14"/>
      <c r="H35" s="43">
        <v>20.9</v>
      </c>
      <c r="I35" s="24">
        <v>2.4732627281910294E-2</v>
      </c>
      <c r="J35" s="15"/>
      <c r="K35" s="15"/>
      <c r="L35" s="14"/>
      <c r="M35" s="14"/>
      <c r="N35" s="14"/>
      <c r="O35" s="14"/>
      <c r="P35" s="14"/>
      <c r="Q35" s="14"/>
      <c r="R35" s="15"/>
      <c r="S35" s="15"/>
      <c r="T35" s="14"/>
      <c r="U35" s="14"/>
      <c r="V35" s="14"/>
      <c r="W35" s="14"/>
      <c r="X35" s="15"/>
      <c r="Y35" s="15"/>
      <c r="Z35" s="25"/>
      <c r="AA35" s="26"/>
      <c r="AB35" s="15"/>
      <c r="AC35" s="15"/>
    </row>
    <row r="36" spans="1:29" ht="35.25" customHeight="1" x14ac:dyDescent="0.25">
      <c r="A36" s="14" t="s">
        <v>206</v>
      </c>
      <c r="B36" s="27" t="s">
        <v>211</v>
      </c>
      <c r="C36" s="14" t="s">
        <v>52</v>
      </c>
      <c r="D36" s="14"/>
      <c r="E36" s="14"/>
      <c r="F36" s="14"/>
      <c r="G36" s="14"/>
      <c r="H36" s="43">
        <v>6.78</v>
      </c>
      <c r="I36" s="24">
        <v>8.0233116254235324E-3</v>
      </c>
      <c r="J36" s="15"/>
      <c r="K36" s="15"/>
      <c r="L36" s="14"/>
      <c r="M36" s="14"/>
      <c r="N36" s="14"/>
      <c r="O36" s="14"/>
      <c r="P36" s="14"/>
      <c r="Q36" s="14"/>
      <c r="R36" s="15"/>
      <c r="S36" s="15"/>
      <c r="T36" s="14"/>
      <c r="U36" s="14"/>
      <c r="V36" s="14"/>
      <c r="W36" s="14"/>
      <c r="X36" s="15"/>
      <c r="Y36" s="15"/>
      <c r="Z36" s="25"/>
      <c r="AA36" s="34"/>
      <c r="AB36" s="15"/>
      <c r="AC36" s="15"/>
    </row>
    <row r="37" spans="1:29" ht="35.25" customHeight="1" x14ac:dyDescent="0.25">
      <c r="A37" s="14" t="s">
        <v>206</v>
      </c>
      <c r="B37" s="27" t="s">
        <v>167</v>
      </c>
      <c r="C37" s="14" t="s">
        <v>47</v>
      </c>
      <c r="D37" s="14"/>
      <c r="E37" s="14"/>
      <c r="F37" s="14"/>
      <c r="G37" s="14"/>
      <c r="H37" s="43">
        <v>61.03</v>
      </c>
      <c r="I37" s="24">
        <v>7.2221638421769638E-2</v>
      </c>
      <c r="J37" s="15"/>
      <c r="K37" s="15"/>
      <c r="L37" s="14"/>
      <c r="M37" s="14"/>
      <c r="N37" s="14"/>
      <c r="O37" s="14"/>
      <c r="P37" s="14"/>
      <c r="Q37" s="14"/>
      <c r="R37" s="15"/>
      <c r="S37" s="15"/>
      <c r="T37" s="14"/>
      <c r="U37" s="14"/>
      <c r="V37" s="14"/>
      <c r="W37" s="14"/>
      <c r="X37" s="15"/>
      <c r="Y37" s="15"/>
      <c r="Z37" s="25"/>
      <c r="AA37" s="26"/>
      <c r="AB37" s="15"/>
      <c r="AC37" s="15"/>
    </row>
    <row r="38" spans="1:29" ht="35.25" customHeight="1" x14ac:dyDescent="0.25">
      <c r="A38" s="14" t="s">
        <v>206</v>
      </c>
      <c r="B38" s="27" t="s">
        <v>212</v>
      </c>
      <c r="C38" s="14" t="s">
        <v>48</v>
      </c>
      <c r="D38" s="14"/>
      <c r="E38" s="14"/>
      <c r="F38" s="14"/>
      <c r="G38" s="14"/>
      <c r="H38" s="43">
        <v>0.2</v>
      </c>
      <c r="I38" s="35">
        <v>2.3667585915703633E-4</v>
      </c>
      <c r="J38" s="15"/>
      <c r="K38" s="15"/>
      <c r="L38" s="14"/>
      <c r="M38" s="14"/>
      <c r="N38" s="14"/>
      <c r="O38" s="14"/>
      <c r="P38" s="14"/>
      <c r="Q38" s="14"/>
      <c r="R38" s="15"/>
      <c r="S38" s="15"/>
      <c r="T38" s="14"/>
      <c r="U38" s="14"/>
      <c r="V38" s="14"/>
      <c r="W38" s="14"/>
      <c r="X38" s="15"/>
      <c r="Y38" s="15"/>
      <c r="Z38" s="25"/>
      <c r="AA38" s="34"/>
      <c r="AB38" s="15"/>
      <c r="AC38" s="15"/>
    </row>
    <row r="39" spans="1:29" ht="35.25" customHeight="1" x14ac:dyDescent="0.25">
      <c r="A39" s="14" t="s">
        <v>206</v>
      </c>
      <c r="B39" s="27" t="s">
        <v>213</v>
      </c>
      <c r="C39" s="14" t="s">
        <v>214</v>
      </c>
      <c r="D39" s="14"/>
      <c r="E39" s="14"/>
      <c r="F39" s="14"/>
      <c r="G39" s="14"/>
      <c r="H39" s="42"/>
      <c r="I39" s="24"/>
      <c r="J39" s="15"/>
      <c r="K39" s="15"/>
      <c r="L39" s="14"/>
      <c r="M39" s="14"/>
      <c r="N39" s="14"/>
      <c r="O39" s="14"/>
      <c r="P39" s="14"/>
      <c r="Q39" s="14"/>
      <c r="R39" s="15"/>
      <c r="S39" s="15"/>
      <c r="T39" s="14"/>
      <c r="U39" s="14"/>
      <c r="V39" s="14"/>
      <c r="W39" s="14"/>
      <c r="X39" s="15"/>
      <c r="Y39" s="15"/>
      <c r="Z39" s="25"/>
      <c r="AA39" s="26"/>
      <c r="AB39" s="15"/>
      <c r="AC39" s="15"/>
    </row>
    <row r="40" spans="1:29" ht="35.25" customHeight="1" x14ac:dyDescent="0.25">
      <c r="A40" s="14" t="s">
        <v>206</v>
      </c>
      <c r="B40" s="27" t="s">
        <v>120</v>
      </c>
      <c r="C40" s="14" t="s">
        <v>121</v>
      </c>
      <c r="D40" s="14"/>
      <c r="E40" s="14"/>
      <c r="F40" s="14"/>
      <c r="G40" s="14"/>
      <c r="H40" s="42"/>
      <c r="I40" s="24"/>
      <c r="J40" s="15"/>
      <c r="K40" s="15"/>
      <c r="L40" s="14"/>
      <c r="M40" s="14"/>
      <c r="N40" s="14"/>
      <c r="O40" s="14"/>
      <c r="P40" s="14"/>
      <c r="Q40" s="14"/>
      <c r="R40" s="15"/>
      <c r="S40" s="15"/>
      <c r="T40" s="14"/>
      <c r="U40" s="14"/>
      <c r="V40" s="14"/>
      <c r="W40" s="14"/>
      <c r="X40" s="15"/>
      <c r="Y40" s="15"/>
      <c r="Z40" s="25"/>
      <c r="AA40" s="34"/>
      <c r="AB40" s="15"/>
      <c r="AC40" s="15"/>
    </row>
    <row r="41" spans="1:29" ht="35.25" customHeight="1" x14ac:dyDescent="0.25">
      <c r="A41" s="14" t="s">
        <v>206</v>
      </c>
      <c r="B41" s="27" t="s">
        <v>55</v>
      </c>
      <c r="C41" s="14" t="s">
        <v>56</v>
      </c>
      <c r="D41" s="14"/>
      <c r="E41" s="14"/>
      <c r="F41" s="14"/>
      <c r="G41" s="14"/>
      <c r="H41" s="42"/>
      <c r="I41" s="24"/>
      <c r="J41" s="15"/>
      <c r="K41" s="15"/>
      <c r="L41" s="14"/>
      <c r="M41" s="14"/>
      <c r="N41" s="14"/>
      <c r="O41" s="14"/>
      <c r="P41" s="14"/>
      <c r="Q41" s="14"/>
      <c r="R41" s="15"/>
      <c r="S41" s="15"/>
      <c r="T41" s="14"/>
      <c r="U41" s="14"/>
      <c r="V41" s="14"/>
      <c r="W41" s="14"/>
      <c r="X41" s="15"/>
      <c r="Y41" s="15"/>
      <c r="Z41" s="25"/>
      <c r="AA41" s="26"/>
      <c r="AB41" s="15"/>
      <c r="AC41" s="15"/>
    </row>
    <row r="42" spans="1:29" ht="35.25" customHeight="1" x14ac:dyDescent="0.25">
      <c r="A42" s="14" t="s">
        <v>206</v>
      </c>
      <c r="B42" s="27" t="s">
        <v>69</v>
      </c>
      <c r="C42" s="14" t="s">
        <v>70</v>
      </c>
      <c r="D42" s="14"/>
      <c r="E42" s="14"/>
      <c r="F42" s="14"/>
      <c r="G42" s="14"/>
      <c r="H42" s="42">
        <v>0.38800000000000001</v>
      </c>
      <c r="I42" s="35">
        <v>4.5915116676465046E-4</v>
      </c>
      <c r="J42" s="15"/>
      <c r="K42" s="15"/>
      <c r="L42" s="14"/>
      <c r="M42" s="14"/>
      <c r="N42" s="14"/>
      <c r="O42" s="14"/>
      <c r="P42" s="14"/>
      <c r="Q42" s="14"/>
      <c r="R42" s="15"/>
      <c r="S42" s="15"/>
      <c r="T42" s="14"/>
      <c r="U42" s="14"/>
      <c r="V42" s="14"/>
      <c r="W42" s="14"/>
      <c r="X42" s="15"/>
      <c r="Y42" s="15"/>
      <c r="Z42" s="25"/>
      <c r="AA42" s="26"/>
      <c r="AB42" s="15"/>
      <c r="AC42" s="15"/>
    </row>
    <row r="43" spans="1:29" ht="35.25" customHeight="1" x14ac:dyDescent="0.25">
      <c r="A43" s="14" t="s">
        <v>206</v>
      </c>
      <c r="B43" s="27" t="s">
        <v>215</v>
      </c>
      <c r="C43" s="14" t="s">
        <v>73</v>
      </c>
      <c r="D43" s="14"/>
      <c r="E43" s="14"/>
      <c r="F43" s="14"/>
      <c r="G43" s="14"/>
      <c r="H43" s="42">
        <v>0.14899999999999999</v>
      </c>
      <c r="I43" s="35">
        <v>1.7632351507199207E-4</v>
      </c>
      <c r="J43" s="15"/>
      <c r="K43" s="15"/>
      <c r="L43" s="14"/>
      <c r="M43" s="14"/>
      <c r="N43" s="14"/>
      <c r="O43" s="14"/>
      <c r="P43" s="14"/>
      <c r="Q43" s="14"/>
      <c r="R43" s="15"/>
      <c r="S43" s="15"/>
      <c r="T43" s="14"/>
      <c r="U43" s="14"/>
      <c r="V43" s="14"/>
      <c r="W43" s="14"/>
      <c r="X43" s="15"/>
      <c r="Y43" s="15"/>
      <c r="Z43" s="25"/>
      <c r="AA43" s="26"/>
      <c r="AB43" s="15"/>
      <c r="AC43" s="15"/>
    </row>
    <row r="44" spans="1:29" ht="35.25" customHeight="1" x14ac:dyDescent="0.25">
      <c r="A44" s="14" t="s">
        <v>206</v>
      </c>
      <c r="B44" s="27" t="s">
        <v>216</v>
      </c>
      <c r="C44" s="14" t="s">
        <v>217</v>
      </c>
      <c r="D44" s="14"/>
      <c r="E44" s="14"/>
      <c r="F44" s="14"/>
      <c r="G44" s="14"/>
      <c r="H44" s="39"/>
      <c r="I44" s="24"/>
      <c r="J44" s="15"/>
      <c r="K44" s="15"/>
      <c r="L44" s="14"/>
      <c r="M44" s="14"/>
      <c r="N44" s="14"/>
      <c r="O44" s="14"/>
      <c r="P44" s="14"/>
      <c r="Q44" s="14"/>
      <c r="R44" s="15"/>
      <c r="S44" s="15"/>
      <c r="T44" s="14"/>
      <c r="U44" s="14"/>
      <c r="V44" s="14"/>
      <c r="W44" s="14"/>
      <c r="X44" s="15"/>
      <c r="Y44" s="15"/>
      <c r="Z44" s="25"/>
      <c r="AA44" s="26"/>
      <c r="AB44" s="15"/>
      <c r="AC44" s="15"/>
    </row>
    <row r="45" spans="1:29" ht="35.25" customHeight="1" x14ac:dyDescent="0.25">
      <c r="A45" s="14" t="s">
        <v>206</v>
      </c>
      <c r="B45" s="27" t="s">
        <v>218</v>
      </c>
      <c r="C45" s="14" t="s">
        <v>153</v>
      </c>
      <c r="D45" s="14"/>
      <c r="E45" s="14"/>
      <c r="F45" s="14"/>
      <c r="G45" s="14"/>
      <c r="H45" s="42">
        <v>0.38800000000000001</v>
      </c>
      <c r="I45" s="35">
        <v>4.5915116676465046E-4</v>
      </c>
      <c r="J45" s="15"/>
      <c r="K45" s="15"/>
      <c r="L45" s="14"/>
      <c r="M45" s="14"/>
      <c r="N45" s="14"/>
      <c r="O45" s="14"/>
      <c r="P45" s="14"/>
      <c r="Q45" s="14"/>
      <c r="R45" s="15"/>
      <c r="S45" s="15"/>
      <c r="T45" s="14"/>
      <c r="U45" s="14"/>
      <c r="V45" s="14"/>
      <c r="W45" s="14"/>
      <c r="X45" s="15"/>
      <c r="Y45" s="15"/>
      <c r="Z45" s="25"/>
      <c r="AA45" s="26"/>
      <c r="AB45" s="15"/>
      <c r="AC45" s="15"/>
    </row>
    <row r="46" spans="1:29" ht="35.25" customHeight="1" x14ac:dyDescent="0.25">
      <c r="A46" s="14" t="s">
        <v>206</v>
      </c>
      <c r="B46" s="27" t="s">
        <v>168</v>
      </c>
      <c r="C46" s="14" t="s">
        <v>53</v>
      </c>
      <c r="D46" s="14"/>
      <c r="E46" s="14"/>
      <c r="F46" s="14"/>
      <c r="G46" s="14"/>
      <c r="H46" s="43">
        <v>1.22</v>
      </c>
      <c r="I46" s="30">
        <v>1.4437227408579218E-3</v>
      </c>
      <c r="J46" s="15"/>
      <c r="K46" s="15"/>
      <c r="L46" s="14"/>
      <c r="M46" s="14"/>
      <c r="N46" s="14"/>
      <c r="O46" s="14"/>
      <c r="P46" s="14"/>
      <c r="Q46" s="14"/>
      <c r="R46" s="15"/>
      <c r="S46" s="15"/>
      <c r="T46" s="14"/>
      <c r="U46" s="14"/>
      <c r="V46" s="14"/>
      <c r="W46" s="14"/>
      <c r="X46" s="15"/>
      <c r="Y46" s="15"/>
      <c r="Z46" s="25"/>
      <c r="AA46" s="34"/>
      <c r="AB46" s="15"/>
      <c r="AC46" s="15"/>
    </row>
    <row r="47" spans="1:29" ht="35.25" customHeight="1" x14ac:dyDescent="0.25">
      <c r="A47" s="14" t="s">
        <v>54</v>
      </c>
      <c r="B47" s="27" t="s">
        <v>122</v>
      </c>
      <c r="C47" s="14" t="s">
        <v>123</v>
      </c>
      <c r="D47" s="14"/>
      <c r="E47" s="14"/>
      <c r="F47" s="14"/>
      <c r="G47" s="14"/>
      <c r="H47" s="42"/>
      <c r="I47" s="24"/>
      <c r="J47" s="15"/>
      <c r="K47" s="15"/>
      <c r="L47" s="14"/>
      <c r="M47" s="14"/>
      <c r="N47" s="14"/>
      <c r="O47" s="14"/>
      <c r="P47" s="14"/>
      <c r="Q47" s="14"/>
      <c r="R47" s="15"/>
      <c r="S47" s="15"/>
      <c r="T47" s="14"/>
      <c r="U47" s="14"/>
      <c r="V47" s="14"/>
      <c r="W47" s="14"/>
      <c r="X47" s="15"/>
      <c r="Y47" s="15"/>
      <c r="Z47" s="25"/>
      <c r="AA47" s="26"/>
      <c r="AB47" s="15"/>
      <c r="AC47" s="15"/>
    </row>
    <row r="48" spans="1:29" ht="35.25" customHeight="1" x14ac:dyDescent="0.25">
      <c r="A48" s="14" t="s">
        <v>219</v>
      </c>
      <c r="B48" s="27" t="s">
        <v>78</v>
      </c>
      <c r="C48" s="14" t="s">
        <v>79</v>
      </c>
      <c r="D48" s="14"/>
      <c r="E48" s="14"/>
      <c r="F48" s="14"/>
      <c r="G48" s="14"/>
      <c r="H48" s="42">
        <v>3.0500000000000003</v>
      </c>
      <c r="I48" s="30">
        <v>3.6093068521448044E-3</v>
      </c>
      <c r="J48" s="15"/>
      <c r="K48" s="15"/>
      <c r="L48" s="14"/>
      <c r="M48" s="14"/>
      <c r="N48" s="14"/>
      <c r="O48" s="14"/>
      <c r="P48" s="14"/>
      <c r="Q48" s="14"/>
      <c r="R48" s="15"/>
      <c r="S48" s="15"/>
      <c r="T48" s="14"/>
      <c r="U48" s="14"/>
      <c r="V48" s="14"/>
      <c r="W48" s="14"/>
      <c r="X48" s="15"/>
      <c r="Y48" s="15"/>
      <c r="Z48" s="25"/>
      <c r="AA48" s="26"/>
      <c r="AB48" s="15"/>
      <c r="AC48" s="15"/>
    </row>
    <row r="49" spans="1:29" ht="35.25" customHeight="1" x14ac:dyDescent="0.25">
      <c r="A49" s="14" t="s">
        <v>64</v>
      </c>
      <c r="B49" s="27" t="s">
        <v>80</v>
      </c>
      <c r="C49" s="14" t="s">
        <v>81</v>
      </c>
      <c r="D49" s="14"/>
      <c r="E49" s="14"/>
      <c r="F49" s="14"/>
      <c r="G49" s="14"/>
      <c r="H49" s="42">
        <v>9.98</v>
      </c>
      <c r="I49" s="24">
        <v>1.1810125371936113E-2</v>
      </c>
      <c r="J49" s="15"/>
      <c r="K49" s="15"/>
      <c r="L49" s="14"/>
      <c r="M49" s="14"/>
      <c r="N49" s="14"/>
      <c r="O49" s="14"/>
      <c r="P49" s="14"/>
      <c r="Q49" s="14"/>
      <c r="R49" s="15"/>
      <c r="S49" s="15"/>
      <c r="T49" s="14"/>
      <c r="U49" s="14"/>
      <c r="V49" s="14"/>
      <c r="W49" s="14"/>
      <c r="X49" s="15"/>
      <c r="Y49" s="15"/>
      <c r="Z49" s="25"/>
      <c r="AA49" s="34"/>
      <c r="AB49" s="15"/>
      <c r="AC49" s="15"/>
    </row>
    <row r="50" spans="1:29" ht="35.25" customHeight="1" x14ac:dyDescent="0.25">
      <c r="A50" s="14" t="s">
        <v>68</v>
      </c>
      <c r="B50" s="27" t="s">
        <v>58</v>
      </c>
      <c r="C50" s="14" t="s">
        <v>59</v>
      </c>
      <c r="D50" s="14"/>
      <c r="E50" s="14"/>
      <c r="F50" s="14"/>
      <c r="G50" s="14"/>
      <c r="H50" s="42"/>
      <c r="I50" s="24"/>
      <c r="J50" s="15"/>
      <c r="K50" s="15"/>
      <c r="L50" s="14"/>
      <c r="M50" s="14"/>
      <c r="N50" s="14"/>
      <c r="O50" s="14"/>
      <c r="P50" s="14"/>
      <c r="Q50" s="14"/>
      <c r="R50" s="15"/>
      <c r="S50" s="15"/>
      <c r="T50" s="14"/>
      <c r="U50" s="14"/>
      <c r="V50" s="14"/>
      <c r="W50" s="14"/>
      <c r="X50" s="15"/>
      <c r="Y50" s="15"/>
      <c r="Z50" s="9">
        <v>667.428</v>
      </c>
      <c r="AA50" s="26">
        <v>0.78982047662731225</v>
      </c>
      <c r="AB50" s="15"/>
      <c r="AC50" s="15"/>
    </row>
    <row r="51" spans="1:29" ht="35.25" customHeight="1" x14ac:dyDescent="0.25">
      <c r="A51" s="14" t="s">
        <v>71</v>
      </c>
      <c r="B51" s="27" t="s">
        <v>60</v>
      </c>
      <c r="C51" s="14" t="s">
        <v>61</v>
      </c>
      <c r="D51" s="14"/>
      <c r="E51" s="14"/>
      <c r="F51" s="14"/>
      <c r="G51" s="14"/>
      <c r="H51" s="42">
        <v>204.77800000000002</v>
      </c>
      <c r="I51" s="24">
        <v>0.24233004543229797</v>
      </c>
      <c r="J51" s="15"/>
      <c r="K51" s="15"/>
      <c r="L51" s="14"/>
      <c r="M51" s="14"/>
      <c r="N51" s="14"/>
      <c r="O51" s="14"/>
      <c r="P51" s="14"/>
      <c r="Q51" s="14"/>
      <c r="R51" s="15"/>
      <c r="S51" s="15"/>
      <c r="T51" s="14"/>
      <c r="U51" s="14"/>
      <c r="V51" s="14"/>
      <c r="W51" s="14"/>
      <c r="X51" s="15"/>
      <c r="Y51" s="15"/>
      <c r="Z51" s="25"/>
      <c r="AA51" s="26"/>
      <c r="AB51" s="15"/>
      <c r="AC51" s="15"/>
    </row>
    <row r="52" spans="1:29" ht="35.25" customHeight="1" x14ac:dyDescent="0.25">
      <c r="A52" s="14" t="s">
        <v>74</v>
      </c>
      <c r="B52" s="27" t="s">
        <v>62</v>
      </c>
      <c r="C52" s="14" t="s">
        <v>63</v>
      </c>
      <c r="D52" s="14"/>
      <c r="E52" s="14"/>
      <c r="F52" s="14"/>
      <c r="G52" s="14"/>
      <c r="H52" s="42">
        <v>3.5670000000000002</v>
      </c>
      <c r="I52" s="30">
        <v>4.2211139480657434E-3</v>
      </c>
      <c r="J52" s="15"/>
      <c r="K52" s="15"/>
      <c r="L52" s="14"/>
      <c r="M52" s="14"/>
      <c r="N52" s="14"/>
      <c r="O52" s="14"/>
      <c r="P52" s="14"/>
      <c r="Q52" s="14"/>
      <c r="R52" s="15"/>
      <c r="S52" s="15"/>
      <c r="T52" s="14"/>
      <c r="U52" s="14"/>
      <c r="V52" s="14"/>
      <c r="W52" s="14"/>
      <c r="X52" s="15"/>
      <c r="Y52" s="15"/>
      <c r="Z52" s="25"/>
      <c r="AA52" s="26"/>
      <c r="AB52" s="15"/>
      <c r="AC52" s="15"/>
    </row>
    <row r="53" spans="1:29" ht="35.25" customHeight="1" x14ac:dyDescent="0.25">
      <c r="A53" s="14" t="s">
        <v>77</v>
      </c>
      <c r="B53" s="27" t="s">
        <v>65</v>
      </c>
      <c r="C53" s="14" t="s">
        <v>66</v>
      </c>
      <c r="D53" s="14"/>
      <c r="E53" s="14"/>
      <c r="F53" s="14"/>
      <c r="G53" s="14"/>
      <c r="H53" s="42">
        <v>0.74</v>
      </c>
      <c r="I53" s="30">
        <v>8.7570067888103449E-4</v>
      </c>
      <c r="J53" s="15"/>
      <c r="K53" s="15"/>
      <c r="L53" s="14"/>
      <c r="M53" s="14"/>
      <c r="N53" s="14"/>
      <c r="O53" s="14"/>
      <c r="P53" s="14"/>
      <c r="Q53" s="14"/>
      <c r="R53" s="15"/>
      <c r="S53" s="15"/>
      <c r="T53" s="14"/>
      <c r="U53" s="14"/>
      <c r="V53" s="14"/>
      <c r="W53" s="14"/>
      <c r="X53" s="15"/>
      <c r="Y53" s="15"/>
      <c r="Z53" s="25"/>
      <c r="AA53" s="34"/>
      <c r="AB53" s="15"/>
      <c r="AC53" s="15"/>
    </row>
    <row r="54" spans="1:29" ht="35.25" customHeight="1" x14ac:dyDescent="0.25">
      <c r="A54" s="14" t="s">
        <v>67</v>
      </c>
      <c r="B54" s="27" t="s">
        <v>124</v>
      </c>
      <c r="C54" s="14" t="s">
        <v>125</v>
      </c>
      <c r="D54" s="14"/>
      <c r="E54" s="14"/>
      <c r="F54" s="14"/>
      <c r="G54" s="14"/>
      <c r="H54" s="42">
        <v>0.35799999999999998</v>
      </c>
      <c r="I54" s="35">
        <v>4.2364978789109504E-4</v>
      </c>
      <c r="J54" s="15"/>
      <c r="K54" s="15"/>
      <c r="L54" s="14"/>
      <c r="M54" s="14"/>
      <c r="N54" s="14"/>
      <c r="O54" s="14"/>
      <c r="P54" s="14"/>
      <c r="Q54" s="14"/>
      <c r="R54" s="15"/>
      <c r="S54" s="15"/>
      <c r="T54" s="14"/>
      <c r="U54" s="14"/>
      <c r="V54" s="14"/>
      <c r="W54" s="14"/>
      <c r="X54" s="15"/>
      <c r="Y54" s="15"/>
      <c r="Z54" s="25"/>
      <c r="AA54" s="26"/>
      <c r="AB54" s="15"/>
      <c r="AC54" s="15"/>
    </row>
    <row r="55" spans="1:29" ht="35.25" customHeight="1" x14ac:dyDescent="0.25">
      <c r="A55" s="14" t="s">
        <v>84</v>
      </c>
      <c r="B55" s="27" t="s">
        <v>220</v>
      </c>
      <c r="C55" s="14" t="s">
        <v>83</v>
      </c>
      <c r="D55" s="14"/>
      <c r="E55" s="14"/>
      <c r="F55" s="14"/>
      <c r="G55" s="14"/>
      <c r="H55" s="42"/>
      <c r="I55" s="24"/>
      <c r="J55" s="15"/>
      <c r="K55" s="15"/>
      <c r="L55" s="14"/>
      <c r="M55" s="14"/>
      <c r="N55" s="14"/>
      <c r="O55" s="14"/>
      <c r="P55" s="14"/>
      <c r="Q55" s="14"/>
      <c r="R55" s="15"/>
      <c r="S55" s="15"/>
      <c r="T55" s="14"/>
      <c r="U55" s="14"/>
      <c r="V55" s="14"/>
      <c r="W55" s="14"/>
      <c r="X55" s="15"/>
      <c r="Y55" s="15"/>
      <c r="Z55" s="25"/>
      <c r="AA55" s="26"/>
      <c r="AB55" s="15"/>
      <c r="AC55" s="15"/>
    </row>
    <row r="56" spans="1:29" ht="35.25" customHeight="1" x14ac:dyDescent="0.25">
      <c r="A56" s="14" t="s">
        <v>86</v>
      </c>
      <c r="B56" s="27" t="s">
        <v>152</v>
      </c>
      <c r="C56" s="14" t="s">
        <v>85</v>
      </c>
      <c r="D56" s="14"/>
      <c r="E56" s="14"/>
      <c r="F56" s="14"/>
      <c r="G56" s="14"/>
      <c r="H56" s="42">
        <v>26.099</v>
      </c>
      <c r="I56" s="24">
        <v>3.088501624069746E-2</v>
      </c>
      <c r="J56" s="15"/>
      <c r="K56" s="15"/>
      <c r="L56" s="14"/>
      <c r="M56" s="14"/>
      <c r="N56" s="14"/>
      <c r="O56" s="14"/>
      <c r="P56" s="14"/>
      <c r="Q56" s="14"/>
      <c r="R56" s="15"/>
      <c r="S56" s="15"/>
      <c r="T56" s="14"/>
      <c r="U56" s="14"/>
      <c r="V56" s="14"/>
      <c r="W56" s="14"/>
      <c r="X56" s="15"/>
      <c r="Y56" s="15"/>
      <c r="Z56" s="25"/>
      <c r="AA56" s="26"/>
      <c r="AB56" s="15"/>
      <c r="AC56" s="15"/>
    </row>
    <row r="57" spans="1:29" ht="35.25" customHeight="1" x14ac:dyDescent="0.25">
      <c r="A57" s="14" t="s">
        <v>88</v>
      </c>
      <c r="B57" s="27" t="s">
        <v>108</v>
      </c>
      <c r="C57" s="14" t="s">
        <v>87</v>
      </c>
      <c r="D57" s="14"/>
      <c r="E57" s="14"/>
      <c r="F57" s="14"/>
      <c r="G57" s="14"/>
      <c r="H57" s="42">
        <v>5.5670000000000002</v>
      </c>
      <c r="I57" s="24">
        <v>6.5878725396361073E-3</v>
      </c>
      <c r="J57" s="15"/>
      <c r="K57" s="15"/>
      <c r="L57" s="14"/>
      <c r="M57" s="14"/>
      <c r="N57" s="14"/>
      <c r="O57" s="14"/>
      <c r="P57" s="14"/>
      <c r="Q57" s="14"/>
      <c r="R57" s="15"/>
      <c r="S57" s="15"/>
      <c r="T57" s="14"/>
      <c r="U57" s="14"/>
      <c r="V57" s="14"/>
      <c r="W57" s="14"/>
      <c r="X57" s="15"/>
      <c r="Y57" s="15"/>
      <c r="Z57" s="25"/>
      <c r="AA57" s="26"/>
      <c r="AB57" s="15"/>
      <c r="AC57" s="15"/>
    </row>
    <row r="58" spans="1:29" ht="35.25" customHeight="1" x14ac:dyDescent="0.25">
      <c r="A58" s="14" t="s">
        <v>96</v>
      </c>
      <c r="B58" s="27" t="s">
        <v>89</v>
      </c>
      <c r="C58" s="14" t="s">
        <v>90</v>
      </c>
      <c r="D58" s="14"/>
      <c r="E58" s="14"/>
      <c r="F58" s="14"/>
      <c r="G58" s="14"/>
      <c r="H58" s="42"/>
      <c r="I58" s="24"/>
      <c r="J58" s="15"/>
      <c r="K58" s="15"/>
      <c r="L58" s="14"/>
      <c r="M58" s="14"/>
      <c r="N58" s="14"/>
      <c r="O58" s="14"/>
      <c r="P58" s="14"/>
      <c r="Q58" s="14"/>
      <c r="R58" s="15"/>
      <c r="S58" s="15"/>
      <c r="T58" s="14"/>
      <c r="U58" s="14"/>
      <c r="V58" s="14"/>
      <c r="W58" s="14"/>
      <c r="X58" s="15"/>
      <c r="Y58" s="15"/>
      <c r="Z58" s="25"/>
      <c r="AA58" s="26"/>
      <c r="AB58" s="15"/>
      <c r="AC58" s="15"/>
    </row>
    <row r="59" spans="1:29" ht="35.25" customHeight="1" x14ac:dyDescent="0.25">
      <c r="A59" s="16">
        <v>3</v>
      </c>
      <c r="B59" s="17" t="s">
        <v>91</v>
      </c>
      <c r="C59" s="16" t="s">
        <v>92</v>
      </c>
      <c r="D59" s="18"/>
      <c r="E59" s="18"/>
      <c r="F59" s="18"/>
      <c r="G59" s="18"/>
      <c r="H59" s="41">
        <v>0.35799999999999998</v>
      </c>
      <c r="I59" s="36">
        <v>4.2364978789109504E-4</v>
      </c>
      <c r="J59" s="20"/>
      <c r="K59" s="20"/>
      <c r="L59" s="18"/>
      <c r="M59" s="18"/>
      <c r="N59" s="18"/>
      <c r="O59" s="18"/>
      <c r="P59" s="18"/>
      <c r="Q59" s="18"/>
      <c r="R59" s="20"/>
      <c r="S59" s="20"/>
      <c r="T59" s="18"/>
      <c r="U59" s="18"/>
      <c r="V59" s="18"/>
      <c r="W59" s="18"/>
      <c r="X59" s="20"/>
      <c r="Y59" s="20"/>
      <c r="Z59" s="21"/>
      <c r="AA59" s="22"/>
      <c r="AB59" s="20"/>
      <c r="AC59" s="20"/>
    </row>
  </sheetData>
  <mergeCells count="17">
    <mergeCell ref="X4:Y4"/>
    <mergeCell ref="Z4:AA4"/>
    <mergeCell ref="A2:AC3"/>
    <mergeCell ref="A4:A5"/>
    <mergeCell ref="B4:B5"/>
    <mergeCell ref="C4:C5"/>
    <mergeCell ref="D4:E4"/>
    <mergeCell ref="F4:G4"/>
    <mergeCell ref="H4:I4"/>
    <mergeCell ref="J4:K4"/>
    <mergeCell ref="L4:M4"/>
    <mergeCell ref="N4:O4"/>
    <mergeCell ref="AB4:AC4"/>
    <mergeCell ref="P4:Q4"/>
    <mergeCell ref="R4:S4"/>
    <mergeCell ref="T4:U4"/>
    <mergeCell ref="V4:W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E57"/>
  <sheetViews>
    <sheetView showZeros="0" zoomScale="85" zoomScaleNormal="85" zoomScaleSheetLayoutView="80" zoomScalePageLayoutView="70" workbookViewId="0">
      <pane xSplit="4" ySplit="2" topLeftCell="AG3" activePane="bottomRight" state="frozen"/>
      <selection pane="topRight" activeCell="E1" sqref="E1"/>
      <selection pane="bottomLeft" activeCell="A6" sqref="A6"/>
      <selection pane="bottomRight" activeCell="AR13" sqref="AR13"/>
    </sheetView>
  </sheetViews>
  <sheetFormatPr defaultColWidth="9.109375" defaultRowHeight="13.2" x14ac:dyDescent="0.25"/>
  <cols>
    <col min="1" max="1" width="6" style="187" customWidth="1"/>
    <col min="2" max="2" width="32.77734375" style="186" customWidth="1"/>
    <col min="3" max="3" width="6.109375" style="187" bestFit="1" customWidth="1"/>
    <col min="4" max="4" width="10.33203125" style="186" bestFit="1" customWidth="1"/>
    <col min="5" max="5" width="10.33203125" style="187" bestFit="1" customWidth="1"/>
    <col min="6" max="8" width="9.33203125" style="186" bestFit="1" customWidth="1"/>
    <col min="9" max="10" width="10.33203125" style="186" bestFit="1" customWidth="1"/>
    <col min="11" max="11" width="7.77734375" style="186" bestFit="1" customWidth="1"/>
    <col min="12" max="12" width="10.33203125" style="186" bestFit="1" customWidth="1"/>
    <col min="13" max="13" width="7.77734375" style="186" bestFit="1" customWidth="1"/>
    <col min="14" max="14" width="5.77734375" style="186" bestFit="1" customWidth="1"/>
    <col min="15" max="15" width="7.77734375" style="186" bestFit="1" customWidth="1"/>
    <col min="16" max="16" width="9.33203125" style="186" bestFit="1" customWidth="1"/>
    <col min="17" max="17" width="7.77734375" style="186" bestFit="1" customWidth="1"/>
    <col min="18" max="18" width="6.77734375" style="186" bestFit="1" customWidth="1"/>
    <col min="19" max="19" width="5.21875" style="186" bestFit="1" customWidth="1"/>
    <col min="20" max="20" width="7.77734375" style="186" bestFit="1" customWidth="1"/>
    <col min="21" max="22" width="6.77734375" style="186" bestFit="1" customWidth="1"/>
    <col min="23" max="23" width="5.77734375" style="186" bestFit="1" customWidth="1"/>
    <col min="24" max="24" width="6.77734375" style="186" bestFit="1" customWidth="1"/>
    <col min="25" max="26" width="9.33203125" style="186" bestFit="1" customWidth="1"/>
    <col min="27" max="27" width="7.77734375" style="186" bestFit="1" customWidth="1"/>
    <col min="28" max="29" width="5.77734375" style="186" bestFit="1" customWidth="1"/>
    <col min="30" max="31" width="6.77734375" style="186" bestFit="1" customWidth="1"/>
    <col min="32" max="32" width="9.33203125" style="186" bestFit="1" customWidth="1"/>
    <col min="33" max="33" width="5.77734375" style="186" bestFit="1" customWidth="1"/>
    <col min="34" max="34" width="5.5546875" style="186" bestFit="1" customWidth="1"/>
    <col min="35" max="36" width="5.77734375" style="186" bestFit="1" customWidth="1"/>
    <col min="37" max="38" width="6.77734375" style="186" bestFit="1" customWidth="1"/>
    <col min="39" max="39" width="5.5546875" style="186" bestFit="1" customWidth="1"/>
    <col min="40" max="40" width="5.44140625" style="186" bestFit="1" customWidth="1"/>
    <col min="41" max="41" width="5.77734375" style="186" bestFit="1" customWidth="1"/>
    <col min="42" max="42" width="5.33203125" style="186" bestFit="1" customWidth="1"/>
    <col min="43" max="44" width="6.77734375" style="186" bestFit="1" customWidth="1"/>
    <col min="45" max="46" width="7.77734375" style="186" bestFit="1" customWidth="1"/>
    <col min="47" max="47" width="6.77734375" style="186" bestFit="1" customWidth="1"/>
    <col min="48" max="48" width="5.77734375" style="186" bestFit="1" customWidth="1"/>
    <col min="49" max="49" width="5.5546875" style="187" bestFit="1" customWidth="1"/>
    <col min="50" max="50" width="5.77734375" style="186" bestFit="1" customWidth="1"/>
    <col min="51" max="51" width="7.77734375" style="186" bestFit="1" customWidth="1"/>
    <col min="52" max="52" width="6.77734375" style="186" bestFit="1" customWidth="1"/>
    <col min="53" max="53" width="5.21875" style="186" bestFit="1" customWidth="1"/>
    <col min="54" max="54" width="9.33203125" style="186" bestFit="1" customWidth="1"/>
    <col min="55" max="55" width="8.33203125" style="186" customWidth="1"/>
    <col min="56" max="56" width="10.33203125" style="186" bestFit="1" customWidth="1"/>
    <col min="57" max="57" width="8.88671875" style="186" bestFit="1" customWidth="1"/>
    <col min="58" max="16384" width="9.109375" style="186"/>
  </cols>
  <sheetData>
    <row r="1" spans="1:57" ht="18" customHeight="1" x14ac:dyDescent="0.25">
      <c r="A1" s="305" t="s">
        <v>154</v>
      </c>
      <c r="B1" s="30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</row>
    <row r="2" spans="1:57" x14ac:dyDescent="0.25">
      <c r="A2" s="304" t="s">
        <v>348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304"/>
      <c r="AQ2" s="304"/>
      <c r="AR2" s="304"/>
      <c r="AS2" s="304"/>
      <c r="AT2" s="304"/>
      <c r="AU2" s="304"/>
      <c r="AV2" s="304"/>
      <c r="AW2" s="304"/>
      <c r="AX2" s="185"/>
    </row>
    <row r="4" spans="1:57" ht="13.8" x14ac:dyDescent="0.25">
      <c r="A4" s="301" t="s">
        <v>2</v>
      </c>
      <c r="B4" s="301" t="s">
        <v>3</v>
      </c>
      <c r="C4" s="301" t="s">
        <v>4</v>
      </c>
      <c r="D4" s="301" t="s">
        <v>310</v>
      </c>
      <c r="E4" s="303" t="s">
        <v>304</v>
      </c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03"/>
      <c r="AE4" s="303"/>
      <c r="AF4" s="303"/>
      <c r="AG4" s="303"/>
      <c r="AH4" s="303"/>
      <c r="AI4" s="303"/>
      <c r="AJ4" s="303"/>
      <c r="AK4" s="303"/>
      <c r="AL4" s="303"/>
      <c r="AM4" s="303"/>
      <c r="AN4" s="303"/>
      <c r="AO4" s="303"/>
      <c r="AP4" s="303"/>
      <c r="AQ4" s="303"/>
      <c r="AR4" s="303"/>
      <c r="AS4" s="303"/>
      <c r="AT4" s="303"/>
      <c r="AU4" s="303"/>
      <c r="AV4" s="303"/>
      <c r="AW4" s="303"/>
      <c r="AX4" s="303"/>
      <c r="AY4" s="303"/>
      <c r="AZ4" s="303"/>
      <c r="BA4" s="303"/>
      <c r="BB4" s="303"/>
      <c r="BC4" s="301" t="s">
        <v>305</v>
      </c>
      <c r="BD4" s="301" t="s">
        <v>349</v>
      </c>
      <c r="BE4" s="301" t="s">
        <v>347</v>
      </c>
    </row>
    <row r="5" spans="1:57" ht="13.8" x14ac:dyDescent="0.25">
      <c r="A5" s="302"/>
      <c r="B5" s="302"/>
      <c r="C5" s="302"/>
      <c r="D5" s="302"/>
      <c r="E5" s="247" t="s">
        <v>6</v>
      </c>
      <c r="F5" s="247" t="s">
        <v>9</v>
      </c>
      <c r="G5" s="247" t="s">
        <v>11</v>
      </c>
      <c r="H5" s="247" t="s">
        <v>14</v>
      </c>
      <c r="I5" s="247" t="s">
        <v>17</v>
      </c>
      <c r="J5" s="247" t="s">
        <v>110</v>
      </c>
      <c r="K5" s="247" t="s">
        <v>112</v>
      </c>
      <c r="L5" s="247" t="s">
        <v>115</v>
      </c>
      <c r="M5" s="247" t="s">
        <v>21</v>
      </c>
      <c r="N5" s="247" t="s">
        <v>117</v>
      </c>
      <c r="O5" s="247" t="s">
        <v>23</v>
      </c>
      <c r="P5" s="247" t="s">
        <v>25</v>
      </c>
      <c r="Q5" s="247" t="s">
        <v>28</v>
      </c>
      <c r="R5" s="247" t="s">
        <v>31</v>
      </c>
      <c r="S5" s="247" t="s">
        <v>34</v>
      </c>
      <c r="T5" s="247" t="s">
        <v>36</v>
      </c>
      <c r="U5" s="247" t="s">
        <v>39</v>
      </c>
      <c r="V5" s="247" t="s">
        <v>42</v>
      </c>
      <c r="W5" s="247" t="s">
        <v>119</v>
      </c>
      <c r="X5" s="247" t="s">
        <v>76</v>
      </c>
      <c r="Y5" s="247" t="s">
        <v>44</v>
      </c>
      <c r="Z5" s="247" t="s">
        <v>45</v>
      </c>
      <c r="AA5" s="247" t="s">
        <v>46</v>
      </c>
      <c r="AB5" s="247" t="s">
        <v>49</v>
      </c>
      <c r="AC5" s="247" t="s">
        <v>50</v>
      </c>
      <c r="AD5" s="247" t="s">
        <v>51</v>
      </c>
      <c r="AE5" s="247" t="s">
        <v>52</v>
      </c>
      <c r="AF5" s="247" t="s">
        <v>47</v>
      </c>
      <c r="AG5" s="247" t="s">
        <v>48</v>
      </c>
      <c r="AH5" s="247" t="s">
        <v>214</v>
      </c>
      <c r="AI5" s="247" t="s">
        <v>121</v>
      </c>
      <c r="AJ5" s="247" t="s">
        <v>56</v>
      </c>
      <c r="AK5" s="247" t="s">
        <v>70</v>
      </c>
      <c r="AL5" s="247" t="s">
        <v>73</v>
      </c>
      <c r="AM5" s="247" t="s">
        <v>217</v>
      </c>
      <c r="AN5" s="247" t="s">
        <v>153</v>
      </c>
      <c r="AO5" s="247" t="s">
        <v>53</v>
      </c>
      <c r="AP5" s="247" t="s">
        <v>123</v>
      </c>
      <c r="AQ5" s="247" t="s">
        <v>79</v>
      </c>
      <c r="AR5" s="247" t="s">
        <v>81</v>
      </c>
      <c r="AS5" s="247" t="s">
        <v>59</v>
      </c>
      <c r="AT5" s="247" t="s">
        <v>61</v>
      </c>
      <c r="AU5" s="247" t="s">
        <v>63</v>
      </c>
      <c r="AV5" s="247" t="s">
        <v>66</v>
      </c>
      <c r="AW5" s="247" t="s">
        <v>125</v>
      </c>
      <c r="AX5" s="247" t="s">
        <v>83</v>
      </c>
      <c r="AY5" s="247" t="s">
        <v>85</v>
      </c>
      <c r="AZ5" s="247" t="s">
        <v>87</v>
      </c>
      <c r="BA5" s="247" t="s">
        <v>90</v>
      </c>
      <c r="BB5" s="247" t="s">
        <v>92</v>
      </c>
      <c r="BC5" s="302"/>
      <c r="BD5" s="302"/>
      <c r="BE5" s="302"/>
    </row>
    <row r="6" spans="1:57" s="246" customFormat="1" ht="13.8" x14ac:dyDescent="0.25">
      <c r="A6" s="247">
        <v>1</v>
      </c>
      <c r="B6" s="245" t="s">
        <v>5</v>
      </c>
      <c r="C6" s="247" t="s">
        <v>6</v>
      </c>
      <c r="D6" s="248">
        <v>75277.64</v>
      </c>
      <c r="E6" s="249">
        <v>74822.559999999998</v>
      </c>
      <c r="F6" s="248">
        <v>0</v>
      </c>
      <c r="G6" s="248">
        <v>0</v>
      </c>
      <c r="H6" s="248">
        <v>0</v>
      </c>
      <c r="I6" s="248">
        <v>191</v>
      </c>
      <c r="J6" s="248">
        <v>0</v>
      </c>
      <c r="K6" s="248">
        <v>0</v>
      </c>
      <c r="L6" s="248">
        <v>0</v>
      </c>
      <c r="M6" s="248">
        <v>0</v>
      </c>
      <c r="N6" s="248">
        <v>0</v>
      </c>
      <c r="O6" s="248">
        <v>168.81</v>
      </c>
      <c r="P6" s="248">
        <v>455.08</v>
      </c>
      <c r="Q6" s="248">
        <v>93.13</v>
      </c>
      <c r="R6" s="248">
        <v>3.49</v>
      </c>
      <c r="S6" s="248">
        <v>0</v>
      </c>
      <c r="T6" s="248">
        <v>64.06</v>
      </c>
      <c r="U6" s="248">
        <v>21.96</v>
      </c>
      <c r="V6" s="248">
        <v>17.3</v>
      </c>
      <c r="W6" s="248">
        <v>0</v>
      </c>
      <c r="X6" s="248">
        <v>46.629999999999995</v>
      </c>
      <c r="Y6" s="248">
        <v>146.35999999999999</v>
      </c>
      <c r="Z6" s="248">
        <v>63.989999999999995</v>
      </c>
      <c r="AA6" s="248">
        <v>71.7</v>
      </c>
      <c r="AB6" s="248">
        <v>0.6399999999999999</v>
      </c>
      <c r="AC6" s="248">
        <v>0.25</v>
      </c>
      <c r="AD6" s="248">
        <v>0.73</v>
      </c>
      <c r="AE6" s="248">
        <v>3.1799999999999997</v>
      </c>
      <c r="AF6" s="248">
        <v>1.31</v>
      </c>
      <c r="AG6" s="248">
        <v>0.11</v>
      </c>
      <c r="AH6" s="248">
        <v>0</v>
      </c>
      <c r="AI6" s="248">
        <v>0</v>
      </c>
      <c r="AJ6" s="248">
        <v>2</v>
      </c>
      <c r="AK6" s="248">
        <v>0</v>
      </c>
      <c r="AL6" s="248">
        <v>0</v>
      </c>
      <c r="AM6" s="248">
        <v>0</v>
      </c>
      <c r="AN6" s="248">
        <v>0</v>
      </c>
      <c r="AO6" s="248">
        <v>2.4500000000000002</v>
      </c>
      <c r="AP6" s="248">
        <v>0</v>
      </c>
      <c r="AQ6" s="248">
        <v>0</v>
      </c>
      <c r="AR6" s="248">
        <v>9.24</v>
      </c>
      <c r="AS6" s="248">
        <v>37.819999999999993</v>
      </c>
      <c r="AT6" s="248">
        <v>15</v>
      </c>
      <c r="AU6" s="248">
        <v>0.09</v>
      </c>
      <c r="AV6" s="248">
        <v>0</v>
      </c>
      <c r="AW6" s="248">
        <v>0</v>
      </c>
      <c r="AX6" s="248">
        <v>0</v>
      </c>
      <c r="AY6" s="248">
        <v>0</v>
      </c>
      <c r="AZ6" s="248">
        <v>0</v>
      </c>
      <c r="BA6" s="248">
        <v>0</v>
      </c>
      <c r="BB6" s="248">
        <v>0</v>
      </c>
      <c r="BC6" s="248">
        <v>455.08</v>
      </c>
      <c r="BD6" s="248">
        <v>74881.56</v>
      </c>
      <c r="BE6" s="248">
        <v>-396.08</v>
      </c>
    </row>
    <row r="7" spans="1:57" ht="13.8" x14ac:dyDescent="0.25">
      <c r="A7" s="243" t="s">
        <v>7</v>
      </c>
      <c r="B7" s="244" t="s">
        <v>8</v>
      </c>
      <c r="C7" s="243" t="s">
        <v>9</v>
      </c>
      <c r="D7" s="250">
        <v>2292.1219999999998</v>
      </c>
      <c r="E7" s="250">
        <v>23</v>
      </c>
      <c r="F7" s="249">
        <v>2250.462</v>
      </c>
      <c r="G7" s="250">
        <v>0</v>
      </c>
      <c r="H7" s="250">
        <v>0</v>
      </c>
      <c r="I7" s="250">
        <v>0</v>
      </c>
      <c r="J7" s="250">
        <v>0</v>
      </c>
      <c r="K7" s="250">
        <v>0</v>
      </c>
      <c r="L7" s="250">
        <v>0</v>
      </c>
      <c r="M7" s="250">
        <v>0</v>
      </c>
      <c r="N7" s="250">
        <v>0</v>
      </c>
      <c r="O7" s="250">
        <v>23</v>
      </c>
      <c r="P7" s="250">
        <v>18.660000000000004</v>
      </c>
      <c r="Q7" s="250">
        <v>0</v>
      </c>
      <c r="R7" s="250">
        <v>0</v>
      </c>
      <c r="S7" s="250">
        <v>0</v>
      </c>
      <c r="T7" s="250">
        <v>0</v>
      </c>
      <c r="U7" s="250">
        <v>0</v>
      </c>
      <c r="V7" s="250">
        <v>0</v>
      </c>
      <c r="W7" s="250">
        <v>0</v>
      </c>
      <c r="X7" s="250">
        <v>0</v>
      </c>
      <c r="Y7" s="250">
        <v>14.700000000000001</v>
      </c>
      <c r="Z7" s="250">
        <v>3.2800000000000002</v>
      </c>
      <c r="AA7" s="250">
        <v>11.3</v>
      </c>
      <c r="AB7" s="250">
        <v>0</v>
      </c>
      <c r="AC7" s="250">
        <v>0</v>
      </c>
      <c r="AD7" s="250">
        <v>0</v>
      </c>
      <c r="AE7" s="250">
        <v>0</v>
      </c>
      <c r="AF7" s="250">
        <v>0.01</v>
      </c>
      <c r="AG7" s="250">
        <v>0.11</v>
      </c>
      <c r="AH7" s="250">
        <v>0</v>
      </c>
      <c r="AI7" s="250">
        <v>0</v>
      </c>
      <c r="AJ7" s="250">
        <v>0</v>
      </c>
      <c r="AK7" s="250">
        <v>0</v>
      </c>
      <c r="AL7" s="250">
        <v>0</v>
      </c>
      <c r="AM7" s="250">
        <v>0</v>
      </c>
      <c r="AN7" s="250">
        <v>0</v>
      </c>
      <c r="AO7" s="250">
        <v>0</v>
      </c>
      <c r="AP7" s="250">
        <v>0</v>
      </c>
      <c r="AQ7" s="250">
        <v>0</v>
      </c>
      <c r="AR7" s="250">
        <v>2</v>
      </c>
      <c r="AS7" s="250">
        <v>1.96</v>
      </c>
      <c r="AT7" s="250">
        <v>0</v>
      </c>
      <c r="AU7" s="250">
        <v>0</v>
      </c>
      <c r="AV7" s="250">
        <v>0</v>
      </c>
      <c r="AW7" s="250">
        <v>0</v>
      </c>
      <c r="AX7" s="250">
        <v>0</v>
      </c>
      <c r="AY7" s="250">
        <v>0</v>
      </c>
      <c r="AZ7" s="250">
        <v>0</v>
      </c>
      <c r="BA7" s="250">
        <v>0</v>
      </c>
      <c r="BB7" s="250">
        <v>0</v>
      </c>
      <c r="BC7" s="250">
        <v>41.660000000000004</v>
      </c>
      <c r="BD7" s="250">
        <v>2250.462</v>
      </c>
      <c r="BE7" s="250">
        <v>-41.660000000000004</v>
      </c>
    </row>
    <row r="8" spans="1:57" ht="13.8" x14ac:dyDescent="0.25">
      <c r="A8" s="243"/>
      <c r="B8" s="244" t="s">
        <v>10</v>
      </c>
      <c r="C8" s="243" t="s">
        <v>11</v>
      </c>
      <c r="D8" s="250">
        <v>2292.1219999999998</v>
      </c>
      <c r="E8" s="250">
        <v>23</v>
      </c>
      <c r="F8" s="250">
        <v>0</v>
      </c>
      <c r="G8" s="249">
        <v>2250.462</v>
      </c>
      <c r="H8" s="250">
        <v>0</v>
      </c>
      <c r="I8" s="250">
        <v>0</v>
      </c>
      <c r="J8" s="250">
        <v>0</v>
      </c>
      <c r="K8" s="250">
        <v>0</v>
      </c>
      <c r="L8" s="250">
        <v>0</v>
      </c>
      <c r="M8" s="250">
        <v>0</v>
      </c>
      <c r="N8" s="250">
        <v>0</v>
      </c>
      <c r="O8" s="250">
        <v>23</v>
      </c>
      <c r="P8" s="250">
        <v>18.660000000000004</v>
      </c>
      <c r="Q8" s="250">
        <v>0</v>
      </c>
      <c r="R8" s="250">
        <v>0</v>
      </c>
      <c r="S8" s="250">
        <v>0</v>
      </c>
      <c r="T8" s="250">
        <v>0</v>
      </c>
      <c r="U8" s="250">
        <v>0</v>
      </c>
      <c r="V8" s="250">
        <v>0</v>
      </c>
      <c r="W8" s="250">
        <v>0</v>
      </c>
      <c r="X8" s="250">
        <v>0</v>
      </c>
      <c r="Y8" s="250">
        <v>14.700000000000001</v>
      </c>
      <c r="Z8" s="250">
        <v>3.2800000000000002</v>
      </c>
      <c r="AA8" s="250">
        <v>11.3</v>
      </c>
      <c r="AB8" s="250">
        <v>0</v>
      </c>
      <c r="AC8" s="250">
        <v>0</v>
      </c>
      <c r="AD8" s="250">
        <v>0</v>
      </c>
      <c r="AE8" s="250">
        <v>0</v>
      </c>
      <c r="AF8" s="250">
        <v>0.01</v>
      </c>
      <c r="AG8" s="250">
        <v>0.11</v>
      </c>
      <c r="AH8" s="250">
        <v>0</v>
      </c>
      <c r="AI8" s="250">
        <v>0</v>
      </c>
      <c r="AJ8" s="250">
        <v>0</v>
      </c>
      <c r="AK8" s="250">
        <v>0</v>
      </c>
      <c r="AL8" s="250">
        <v>0</v>
      </c>
      <c r="AM8" s="250">
        <v>0</v>
      </c>
      <c r="AN8" s="250">
        <v>0</v>
      </c>
      <c r="AO8" s="250">
        <v>0</v>
      </c>
      <c r="AP8" s="250">
        <v>0</v>
      </c>
      <c r="AQ8" s="250">
        <v>0</v>
      </c>
      <c r="AR8" s="250">
        <v>2</v>
      </c>
      <c r="AS8" s="250">
        <v>1.96</v>
      </c>
      <c r="AT8" s="250">
        <v>0</v>
      </c>
      <c r="AU8" s="250">
        <v>0</v>
      </c>
      <c r="AV8" s="250">
        <v>0</v>
      </c>
      <c r="AW8" s="250">
        <v>0</v>
      </c>
      <c r="AX8" s="250">
        <v>0</v>
      </c>
      <c r="AY8" s="250">
        <v>0</v>
      </c>
      <c r="AZ8" s="250">
        <v>0</v>
      </c>
      <c r="BA8" s="250">
        <v>0</v>
      </c>
      <c r="BB8" s="250">
        <v>0</v>
      </c>
      <c r="BC8" s="250">
        <v>41.660000000000004</v>
      </c>
      <c r="BD8" s="250">
        <v>2250.462</v>
      </c>
      <c r="BE8" s="250">
        <v>-41.660000000000004</v>
      </c>
    </row>
    <row r="9" spans="1:57" ht="13.8" x14ac:dyDescent="0.25">
      <c r="A9" s="243" t="s">
        <v>12</v>
      </c>
      <c r="B9" s="244" t="s">
        <v>13</v>
      </c>
      <c r="C9" s="243" t="s">
        <v>14</v>
      </c>
      <c r="D9" s="250">
        <v>8697.9050000000007</v>
      </c>
      <c r="E9" s="250">
        <v>294</v>
      </c>
      <c r="F9" s="250">
        <v>0</v>
      </c>
      <c r="G9" s="250">
        <v>0</v>
      </c>
      <c r="H9" s="249">
        <v>8339.5150000000012</v>
      </c>
      <c r="I9" s="250">
        <v>191</v>
      </c>
      <c r="J9" s="250">
        <v>0</v>
      </c>
      <c r="K9" s="250">
        <v>0</v>
      </c>
      <c r="L9" s="250">
        <v>0</v>
      </c>
      <c r="M9" s="250">
        <v>0</v>
      </c>
      <c r="N9" s="250">
        <v>0</v>
      </c>
      <c r="O9" s="250">
        <v>103</v>
      </c>
      <c r="P9" s="250">
        <v>64.39</v>
      </c>
      <c r="Q9" s="250">
        <v>15.84</v>
      </c>
      <c r="R9" s="250">
        <v>0.06</v>
      </c>
      <c r="S9" s="250">
        <v>0</v>
      </c>
      <c r="T9" s="250">
        <v>0</v>
      </c>
      <c r="U9" s="250">
        <v>6</v>
      </c>
      <c r="V9" s="250">
        <v>15.3</v>
      </c>
      <c r="W9" s="250">
        <v>0</v>
      </c>
      <c r="X9" s="250">
        <v>5.69</v>
      </c>
      <c r="Y9" s="250">
        <v>20.8</v>
      </c>
      <c r="Z9" s="250">
        <v>14</v>
      </c>
      <c r="AA9" s="250">
        <v>6.35</v>
      </c>
      <c r="AB9" s="250">
        <v>0</v>
      </c>
      <c r="AC9" s="250">
        <v>0</v>
      </c>
      <c r="AD9" s="250">
        <v>0</v>
      </c>
      <c r="AE9" s="250">
        <v>0</v>
      </c>
      <c r="AF9" s="250">
        <v>0</v>
      </c>
      <c r="AG9" s="250">
        <v>0</v>
      </c>
      <c r="AH9" s="250">
        <v>0</v>
      </c>
      <c r="AI9" s="250">
        <v>0</v>
      </c>
      <c r="AJ9" s="250">
        <v>0</v>
      </c>
      <c r="AK9" s="250">
        <v>0</v>
      </c>
      <c r="AL9" s="250">
        <v>0</v>
      </c>
      <c r="AM9" s="250">
        <v>0</v>
      </c>
      <c r="AN9" s="250">
        <v>0</v>
      </c>
      <c r="AO9" s="250">
        <v>0.45</v>
      </c>
      <c r="AP9" s="250">
        <v>0</v>
      </c>
      <c r="AQ9" s="250">
        <v>0</v>
      </c>
      <c r="AR9" s="250">
        <v>0</v>
      </c>
      <c r="AS9" s="250">
        <v>0.7</v>
      </c>
      <c r="AT9" s="250">
        <v>0</v>
      </c>
      <c r="AU9" s="250">
        <v>0</v>
      </c>
      <c r="AV9" s="250">
        <v>0</v>
      </c>
      <c r="AW9" s="250">
        <v>0</v>
      </c>
      <c r="AX9" s="250">
        <v>0</v>
      </c>
      <c r="AY9" s="250">
        <v>0</v>
      </c>
      <c r="AZ9" s="250">
        <v>0</v>
      </c>
      <c r="BA9" s="250">
        <v>0</v>
      </c>
      <c r="BB9" s="250">
        <v>0</v>
      </c>
      <c r="BC9" s="250">
        <v>358.39</v>
      </c>
      <c r="BD9" s="250">
        <v>8339.5150000000012</v>
      </c>
      <c r="BE9" s="250">
        <v>-358.39</v>
      </c>
    </row>
    <row r="10" spans="1:57" ht="13.8" x14ac:dyDescent="0.25">
      <c r="A10" s="243" t="s">
        <v>15</v>
      </c>
      <c r="B10" s="244" t="s">
        <v>16</v>
      </c>
      <c r="C10" s="243" t="s">
        <v>17</v>
      </c>
      <c r="D10" s="250">
        <v>24970.813999999995</v>
      </c>
      <c r="E10" s="250">
        <v>42.81</v>
      </c>
      <c r="F10" s="250">
        <v>0</v>
      </c>
      <c r="G10" s="250">
        <v>0</v>
      </c>
      <c r="H10" s="250">
        <v>0</v>
      </c>
      <c r="I10" s="249">
        <v>24631.353999999996</v>
      </c>
      <c r="J10" s="250">
        <v>0</v>
      </c>
      <c r="K10" s="250">
        <v>0</v>
      </c>
      <c r="L10" s="250">
        <v>0</v>
      </c>
      <c r="M10" s="250">
        <v>0</v>
      </c>
      <c r="N10" s="250">
        <v>0</v>
      </c>
      <c r="O10" s="250">
        <v>42.81</v>
      </c>
      <c r="P10" s="250">
        <v>296.65000000000003</v>
      </c>
      <c r="Q10" s="250">
        <v>9.0499999999999989</v>
      </c>
      <c r="R10" s="250">
        <v>3.43</v>
      </c>
      <c r="S10" s="250">
        <v>0</v>
      </c>
      <c r="T10" s="250">
        <v>64.06</v>
      </c>
      <c r="U10" s="250">
        <v>12.959999999999999</v>
      </c>
      <c r="V10" s="250">
        <v>2</v>
      </c>
      <c r="W10" s="250">
        <v>0</v>
      </c>
      <c r="X10" s="250">
        <v>40.94</v>
      </c>
      <c r="Y10" s="250">
        <v>106.72000000000001</v>
      </c>
      <c r="Z10" s="250">
        <v>43.08</v>
      </c>
      <c r="AA10" s="250">
        <v>53.54</v>
      </c>
      <c r="AB10" s="250">
        <v>0.6399999999999999</v>
      </c>
      <c r="AC10" s="250">
        <v>0.25</v>
      </c>
      <c r="AD10" s="250">
        <v>0.73</v>
      </c>
      <c r="AE10" s="250">
        <v>3.1799999999999997</v>
      </c>
      <c r="AF10" s="250">
        <v>1.3</v>
      </c>
      <c r="AG10" s="250">
        <v>0</v>
      </c>
      <c r="AH10" s="250">
        <v>0</v>
      </c>
      <c r="AI10" s="250">
        <v>0</v>
      </c>
      <c r="AJ10" s="250">
        <v>2</v>
      </c>
      <c r="AK10" s="250">
        <v>0</v>
      </c>
      <c r="AL10" s="250">
        <v>0</v>
      </c>
      <c r="AM10" s="250">
        <v>0</v>
      </c>
      <c r="AN10" s="250">
        <v>0</v>
      </c>
      <c r="AO10" s="250">
        <v>2</v>
      </c>
      <c r="AP10" s="250">
        <v>0</v>
      </c>
      <c r="AQ10" s="250">
        <v>0</v>
      </c>
      <c r="AR10" s="250">
        <v>7.24</v>
      </c>
      <c r="AS10" s="250">
        <v>35.159999999999997</v>
      </c>
      <c r="AT10" s="250">
        <v>15</v>
      </c>
      <c r="AU10" s="250">
        <v>0.09</v>
      </c>
      <c r="AV10" s="250">
        <v>0</v>
      </c>
      <c r="AW10" s="250">
        <v>0</v>
      </c>
      <c r="AX10" s="250">
        <v>0</v>
      </c>
      <c r="AY10" s="250">
        <v>0</v>
      </c>
      <c r="AZ10" s="250">
        <v>0</v>
      </c>
      <c r="BA10" s="250">
        <v>0</v>
      </c>
      <c r="BB10" s="250">
        <v>0</v>
      </c>
      <c r="BC10" s="250">
        <v>339.46000000000004</v>
      </c>
      <c r="BD10" s="250">
        <v>24829.253999999994</v>
      </c>
      <c r="BE10" s="250">
        <v>-141.56000000000003</v>
      </c>
    </row>
    <row r="11" spans="1:57" ht="13.8" x14ac:dyDescent="0.25">
      <c r="A11" s="243" t="s">
        <v>18</v>
      </c>
      <c r="B11" s="244" t="s">
        <v>109</v>
      </c>
      <c r="C11" s="243" t="s">
        <v>110</v>
      </c>
      <c r="D11" s="250">
        <v>16252.607000000002</v>
      </c>
      <c r="E11" s="250">
        <v>0</v>
      </c>
      <c r="F11" s="250">
        <v>0</v>
      </c>
      <c r="G11" s="250">
        <v>0</v>
      </c>
      <c r="H11" s="250">
        <v>0</v>
      </c>
      <c r="I11" s="250">
        <v>0</v>
      </c>
      <c r="J11" s="249">
        <v>16252.607000000002</v>
      </c>
      <c r="K11" s="250">
        <v>0</v>
      </c>
      <c r="L11" s="250">
        <v>0</v>
      </c>
      <c r="M11" s="250">
        <v>0</v>
      </c>
      <c r="N11" s="250">
        <v>0</v>
      </c>
      <c r="O11" s="250">
        <v>0</v>
      </c>
      <c r="P11" s="250">
        <v>0</v>
      </c>
      <c r="Q11" s="250">
        <v>0</v>
      </c>
      <c r="R11" s="250">
        <v>0</v>
      </c>
      <c r="S11" s="250">
        <v>0</v>
      </c>
      <c r="T11" s="250">
        <v>0</v>
      </c>
      <c r="U11" s="250">
        <v>0</v>
      </c>
      <c r="V11" s="250">
        <v>0</v>
      </c>
      <c r="W11" s="250">
        <v>0</v>
      </c>
      <c r="X11" s="250">
        <v>0</v>
      </c>
      <c r="Y11" s="250">
        <v>0</v>
      </c>
      <c r="Z11" s="250">
        <v>0</v>
      </c>
      <c r="AA11" s="250">
        <v>0</v>
      </c>
      <c r="AB11" s="250">
        <v>0</v>
      </c>
      <c r="AC11" s="250">
        <v>0</v>
      </c>
      <c r="AD11" s="250">
        <v>0</v>
      </c>
      <c r="AE11" s="250">
        <v>0</v>
      </c>
      <c r="AF11" s="250">
        <v>0</v>
      </c>
      <c r="AG11" s="250">
        <v>0</v>
      </c>
      <c r="AH11" s="250">
        <v>0</v>
      </c>
      <c r="AI11" s="250">
        <v>0</v>
      </c>
      <c r="AJ11" s="250">
        <v>0</v>
      </c>
      <c r="AK11" s="250">
        <v>0</v>
      </c>
      <c r="AL11" s="250">
        <v>0</v>
      </c>
      <c r="AM11" s="250">
        <v>0</v>
      </c>
      <c r="AN11" s="250">
        <v>0</v>
      </c>
      <c r="AO11" s="250">
        <v>0</v>
      </c>
      <c r="AP11" s="250">
        <v>0</v>
      </c>
      <c r="AQ11" s="250">
        <v>0</v>
      </c>
      <c r="AR11" s="250">
        <v>0</v>
      </c>
      <c r="AS11" s="250">
        <v>0</v>
      </c>
      <c r="AT11" s="250">
        <v>0</v>
      </c>
      <c r="AU11" s="250">
        <v>0</v>
      </c>
      <c r="AV11" s="250">
        <v>0</v>
      </c>
      <c r="AW11" s="250">
        <v>0</v>
      </c>
      <c r="AX11" s="250">
        <v>0</v>
      </c>
      <c r="AY11" s="250">
        <v>0</v>
      </c>
      <c r="AZ11" s="250">
        <v>0</v>
      </c>
      <c r="BA11" s="250">
        <v>0</v>
      </c>
      <c r="BB11" s="250">
        <v>0</v>
      </c>
      <c r="BC11" s="250">
        <v>0</v>
      </c>
      <c r="BD11" s="250">
        <v>16252.607000000002</v>
      </c>
      <c r="BE11" s="250">
        <v>0</v>
      </c>
    </row>
    <row r="12" spans="1:57" ht="13.8" x14ac:dyDescent="0.25">
      <c r="A12" s="243" t="s">
        <v>19</v>
      </c>
      <c r="B12" s="244" t="s">
        <v>111</v>
      </c>
      <c r="C12" s="243" t="s">
        <v>112</v>
      </c>
      <c r="D12" s="250">
        <v>546.60799999999995</v>
      </c>
      <c r="E12" s="250">
        <v>0</v>
      </c>
      <c r="F12" s="250">
        <v>0</v>
      </c>
      <c r="G12" s="250">
        <v>0</v>
      </c>
      <c r="H12" s="250">
        <v>0</v>
      </c>
      <c r="I12" s="250">
        <v>0</v>
      </c>
      <c r="J12" s="250">
        <v>0</v>
      </c>
      <c r="K12" s="249">
        <v>546.60799999999995</v>
      </c>
      <c r="L12" s="250">
        <v>0</v>
      </c>
      <c r="M12" s="250">
        <v>0</v>
      </c>
      <c r="N12" s="250">
        <v>0</v>
      </c>
      <c r="O12" s="250">
        <v>0</v>
      </c>
      <c r="P12" s="250">
        <v>0</v>
      </c>
      <c r="Q12" s="250">
        <v>0</v>
      </c>
      <c r="R12" s="250">
        <v>0</v>
      </c>
      <c r="S12" s="250">
        <v>0</v>
      </c>
      <c r="T12" s="250">
        <v>0</v>
      </c>
      <c r="U12" s="250">
        <v>0</v>
      </c>
      <c r="V12" s="250">
        <v>0</v>
      </c>
      <c r="W12" s="250">
        <v>0</v>
      </c>
      <c r="X12" s="250">
        <v>0</v>
      </c>
      <c r="Y12" s="250">
        <v>0</v>
      </c>
      <c r="Z12" s="250">
        <v>0</v>
      </c>
      <c r="AA12" s="250">
        <v>0</v>
      </c>
      <c r="AB12" s="250">
        <v>0</v>
      </c>
      <c r="AC12" s="250">
        <v>0</v>
      </c>
      <c r="AD12" s="250">
        <v>0</v>
      </c>
      <c r="AE12" s="250">
        <v>0</v>
      </c>
      <c r="AF12" s="250">
        <v>0</v>
      </c>
      <c r="AG12" s="250">
        <v>0</v>
      </c>
      <c r="AH12" s="250">
        <v>0</v>
      </c>
      <c r="AI12" s="250">
        <v>0</v>
      </c>
      <c r="AJ12" s="250">
        <v>0</v>
      </c>
      <c r="AK12" s="250">
        <v>0</v>
      </c>
      <c r="AL12" s="250">
        <v>0</v>
      </c>
      <c r="AM12" s="250">
        <v>0</v>
      </c>
      <c r="AN12" s="250">
        <v>0</v>
      </c>
      <c r="AO12" s="250">
        <v>0</v>
      </c>
      <c r="AP12" s="250">
        <v>0</v>
      </c>
      <c r="AQ12" s="250">
        <v>0</v>
      </c>
      <c r="AR12" s="250">
        <v>0</v>
      </c>
      <c r="AS12" s="250">
        <v>0</v>
      </c>
      <c r="AT12" s="250">
        <v>0</v>
      </c>
      <c r="AU12" s="250">
        <v>0</v>
      </c>
      <c r="AV12" s="250">
        <v>0</v>
      </c>
      <c r="AW12" s="250">
        <v>0</v>
      </c>
      <c r="AX12" s="250">
        <v>0</v>
      </c>
      <c r="AY12" s="250">
        <v>0</v>
      </c>
      <c r="AZ12" s="250">
        <v>0</v>
      </c>
      <c r="BA12" s="250">
        <v>0</v>
      </c>
      <c r="BB12" s="250">
        <v>0</v>
      </c>
      <c r="BC12" s="250">
        <v>0</v>
      </c>
      <c r="BD12" s="250">
        <v>546.60799999999995</v>
      </c>
      <c r="BE12" s="250">
        <v>0</v>
      </c>
    </row>
    <row r="13" spans="1:57" ht="13.8" x14ac:dyDescent="0.25">
      <c r="A13" s="243" t="s">
        <v>113</v>
      </c>
      <c r="B13" s="244" t="s">
        <v>114</v>
      </c>
      <c r="C13" s="243" t="s">
        <v>115</v>
      </c>
      <c r="D13" s="250">
        <v>22245.833999999999</v>
      </c>
      <c r="E13" s="250">
        <v>0</v>
      </c>
      <c r="F13" s="250">
        <v>0</v>
      </c>
      <c r="G13" s="250">
        <v>0</v>
      </c>
      <c r="H13" s="250">
        <v>0</v>
      </c>
      <c r="I13" s="250">
        <v>0</v>
      </c>
      <c r="J13" s="250">
        <v>0</v>
      </c>
      <c r="K13" s="250">
        <v>0</v>
      </c>
      <c r="L13" s="249">
        <v>22170.753999999997</v>
      </c>
      <c r="M13" s="250">
        <v>0</v>
      </c>
      <c r="N13" s="250">
        <v>0</v>
      </c>
      <c r="O13" s="250">
        <v>0</v>
      </c>
      <c r="P13" s="250">
        <v>75.08</v>
      </c>
      <c r="Q13" s="250">
        <v>68.239999999999995</v>
      </c>
      <c r="R13" s="250">
        <v>0</v>
      </c>
      <c r="S13" s="250">
        <v>0</v>
      </c>
      <c r="T13" s="250">
        <v>0</v>
      </c>
      <c r="U13" s="250">
        <v>3</v>
      </c>
      <c r="V13" s="250">
        <v>0</v>
      </c>
      <c r="W13" s="250">
        <v>0</v>
      </c>
      <c r="X13" s="250">
        <v>0</v>
      </c>
      <c r="Y13" s="250">
        <v>3.84</v>
      </c>
      <c r="Z13" s="250">
        <v>3.33</v>
      </c>
      <c r="AA13" s="250">
        <v>0.51</v>
      </c>
      <c r="AB13" s="250">
        <v>0</v>
      </c>
      <c r="AC13" s="250">
        <v>0</v>
      </c>
      <c r="AD13" s="250">
        <v>0</v>
      </c>
      <c r="AE13" s="250">
        <v>0</v>
      </c>
      <c r="AF13" s="250">
        <v>0</v>
      </c>
      <c r="AG13" s="250">
        <v>0</v>
      </c>
      <c r="AH13" s="250">
        <v>0</v>
      </c>
      <c r="AI13" s="250">
        <v>0</v>
      </c>
      <c r="AJ13" s="250">
        <v>0</v>
      </c>
      <c r="AK13" s="250">
        <v>0</v>
      </c>
      <c r="AL13" s="250">
        <v>0</v>
      </c>
      <c r="AM13" s="250">
        <v>0</v>
      </c>
      <c r="AN13" s="250">
        <v>0</v>
      </c>
      <c r="AO13" s="250">
        <v>0</v>
      </c>
      <c r="AP13" s="250">
        <v>0</v>
      </c>
      <c r="AQ13" s="250">
        <v>0</v>
      </c>
      <c r="AR13" s="250">
        <v>0</v>
      </c>
      <c r="AS13" s="250">
        <v>0</v>
      </c>
      <c r="AT13" s="250">
        <v>0</v>
      </c>
      <c r="AU13" s="250">
        <v>0</v>
      </c>
      <c r="AV13" s="250">
        <v>0</v>
      </c>
      <c r="AW13" s="250">
        <v>0</v>
      </c>
      <c r="AX13" s="250">
        <v>0</v>
      </c>
      <c r="AY13" s="250">
        <v>0</v>
      </c>
      <c r="AZ13" s="250">
        <v>0</v>
      </c>
      <c r="BA13" s="250">
        <v>0</v>
      </c>
      <c r="BB13" s="250">
        <v>0</v>
      </c>
      <c r="BC13" s="250">
        <v>75.08</v>
      </c>
      <c r="BD13" s="250">
        <v>22220.753999999997</v>
      </c>
      <c r="BE13" s="250">
        <v>-25.08</v>
      </c>
    </row>
    <row r="14" spans="1:57" ht="13.8" x14ac:dyDescent="0.25">
      <c r="A14" s="243" t="s">
        <v>201</v>
      </c>
      <c r="B14" s="244" t="s">
        <v>20</v>
      </c>
      <c r="C14" s="243" t="s">
        <v>21</v>
      </c>
      <c r="D14" s="250">
        <v>237.49399999999997</v>
      </c>
      <c r="E14" s="250">
        <v>0</v>
      </c>
      <c r="F14" s="250">
        <v>0</v>
      </c>
      <c r="G14" s="250">
        <v>0</v>
      </c>
      <c r="H14" s="250">
        <v>0</v>
      </c>
      <c r="I14" s="250">
        <v>0</v>
      </c>
      <c r="J14" s="250">
        <v>0</v>
      </c>
      <c r="K14" s="250">
        <v>0</v>
      </c>
      <c r="L14" s="250">
        <v>0</v>
      </c>
      <c r="M14" s="249">
        <v>237.19399999999996</v>
      </c>
      <c r="N14" s="250">
        <v>0</v>
      </c>
      <c r="O14" s="250">
        <v>0</v>
      </c>
      <c r="P14" s="250">
        <v>0.3</v>
      </c>
      <c r="Q14" s="250">
        <v>0</v>
      </c>
      <c r="R14" s="250">
        <v>0</v>
      </c>
      <c r="S14" s="250">
        <v>0</v>
      </c>
      <c r="T14" s="250">
        <v>0</v>
      </c>
      <c r="U14" s="250">
        <v>0</v>
      </c>
      <c r="V14" s="250">
        <v>0</v>
      </c>
      <c r="W14" s="250">
        <v>0</v>
      </c>
      <c r="X14" s="250">
        <v>0</v>
      </c>
      <c r="Y14" s="250">
        <v>0.3</v>
      </c>
      <c r="Z14" s="250">
        <v>0.3</v>
      </c>
      <c r="AA14" s="250">
        <v>0</v>
      </c>
      <c r="AB14" s="250">
        <v>0</v>
      </c>
      <c r="AC14" s="250">
        <v>0</v>
      </c>
      <c r="AD14" s="250">
        <v>0</v>
      </c>
      <c r="AE14" s="250">
        <v>0</v>
      </c>
      <c r="AF14" s="250">
        <v>0</v>
      </c>
      <c r="AG14" s="250">
        <v>0</v>
      </c>
      <c r="AH14" s="250">
        <v>0</v>
      </c>
      <c r="AI14" s="250">
        <v>0</v>
      </c>
      <c r="AJ14" s="250">
        <v>0</v>
      </c>
      <c r="AK14" s="250">
        <v>0</v>
      </c>
      <c r="AL14" s="250">
        <v>0</v>
      </c>
      <c r="AM14" s="250">
        <v>0</v>
      </c>
      <c r="AN14" s="250">
        <v>0</v>
      </c>
      <c r="AO14" s="250">
        <v>0</v>
      </c>
      <c r="AP14" s="250">
        <v>0</v>
      </c>
      <c r="AQ14" s="250">
        <v>0</v>
      </c>
      <c r="AR14" s="250">
        <v>0</v>
      </c>
      <c r="AS14" s="250">
        <v>0</v>
      </c>
      <c r="AT14" s="250">
        <v>0</v>
      </c>
      <c r="AU14" s="250">
        <v>0</v>
      </c>
      <c r="AV14" s="250">
        <v>0</v>
      </c>
      <c r="AW14" s="250">
        <v>0</v>
      </c>
      <c r="AX14" s="250">
        <v>0</v>
      </c>
      <c r="AY14" s="250">
        <v>0</v>
      </c>
      <c r="AZ14" s="250">
        <v>0</v>
      </c>
      <c r="BA14" s="250">
        <v>0</v>
      </c>
      <c r="BB14" s="250">
        <v>0</v>
      </c>
      <c r="BC14" s="250">
        <v>0.3</v>
      </c>
      <c r="BD14" s="250">
        <v>237.19399999999996</v>
      </c>
      <c r="BE14" s="250">
        <v>-0.3</v>
      </c>
    </row>
    <row r="15" spans="1:57" ht="13.8" x14ac:dyDescent="0.25">
      <c r="A15" s="243" t="s">
        <v>202</v>
      </c>
      <c r="B15" s="244" t="s">
        <v>116</v>
      </c>
      <c r="C15" s="243" t="s">
        <v>117</v>
      </c>
      <c r="D15" s="250">
        <v>0</v>
      </c>
      <c r="E15" s="250">
        <v>0</v>
      </c>
      <c r="F15" s="250">
        <v>0</v>
      </c>
      <c r="G15" s="250">
        <v>0</v>
      </c>
      <c r="H15" s="250">
        <v>0</v>
      </c>
      <c r="I15" s="250">
        <v>0</v>
      </c>
      <c r="J15" s="250">
        <v>0</v>
      </c>
      <c r="K15" s="250">
        <v>0</v>
      </c>
      <c r="L15" s="250">
        <v>0</v>
      </c>
      <c r="M15" s="250">
        <v>0</v>
      </c>
      <c r="N15" s="249">
        <v>0</v>
      </c>
      <c r="O15" s="250">
        <v>0</v>
      </c>
      <c r="P15" s="250">
        <v>0</v>
      </c>
      <c r="Q15" s="250">
        <v>0</v>
      </c>
      <c r="R15" s="250">
        <v>0</v>
      </c>
      <c r="S15" s="250">
        <v>0</v>
      </c>
      <c r="T15" s="250">
        <v>0</v>
      </c>
      <c r="U15" s="250">
        <v>0</v>
      </c>
      <c r="V15" s="250">
        <v>0</v>
      </c>
      <c r="W15" s="250">
        <v>0</v>
      </c>
      <c r="X15" s="250">
        <v>0</v>
      </c>
      <c r="Y15" s="250">
        <v>0</v>
      </c>
      <c r="Z15" s="250">
        <v>0</v>
      </c>
      <c r="AA15" s="250">
        <v>0</v>
      </c>
      <c r="AB15" s="250">
        <v>0</v>
      </c>
      <c r="AC15" s="250">
        <v>0</v>
      </c>
      <c r="AD15" s="250">
        <v>0</v>
      </c>
      <c r="AE15" s="250">
        <v>0</v>
      </c>
      <c r="AF15" s="250">
        <v>0</v>
      </c>
      <c r="AG15" s="250">
        <v>0</v>
      </c>
      <c r="AH15" s="250">
        <v>0</v>
      </c>
      <c r="AI15" s="250">
        <v>0</v>
      </c>
      <c r="AJ15" s="250">
        <v>0</v>
      </c>
      <c r="AK15" s="250">
        <v>0</v>
      </c>
      <c r="AL15" s="250">
        <v>0</v>
      </c>
      <c r="AM15" s="250">
        <v>0</v>
      </c>
      <c r="AN15" s="250">
        <v>0</v>
      </c>
      <c r="AO15" s="250">
        <v>0</v>
      </c>
      <c r="AP15" s="250">
        <v>0</v>
      </c>
      <c r="AQ15" s="250">
        <v>0</v>
      </c>
      <c r="AR15" s="250">
        <v>0</v>
      </c>
      <c r="AS15" s="250">
        <v>0</v>
      </c>
      <c r="AT15" s="250">
        <v>0</v>
      </c>
      <c r="AU15" s="250">
        <v>0</v>
      </c>
      <c r="AV15" s="250">
        <v>0</v>
      </c>
      <c r="AW15" s="250">
        <v>0</v>
      </c>
      <c r="AX15" s="250">
        <v>0</v>
      </c>
      <c r="AY15" s="250">
        <v>0</v>
      </c>
      <c r="AZ15" s="250">
        <v>0</v>
      </c>
      <c r="BA15" s="250">
        <v>0</v>
      </c>
      <c r="BB15" s="250">
        <v>0</v>
      </c>
      <c r="BC15" s="250">
        <v>0</v>
      </c>
      <c r="BD15" s="250">
        <v>0</v>
      </c>
      <c r="BE15" s="250">
        <v>0</v>
      </c>
    </row>
    <row r="16" spans="1:57" ht="13.8" x14ac:dyDescent="0.25">
      <c r="A16" s="243" t="s">
        <v>203</v>
      </c>
      <c r="B16" s="244" t="s">
        <v>22</v>
      </c>
      <c r="C16" s="243" t="s">
        <v>23</v>
      </c>
      <c r="D16" s="250">
        <v>34.256</v>
      </c>
      <c r="E16" s="250">
        <v>0</v>
      </c>
      <c r="F16" s="250">
        <v>0</v>
      </c>
      <c r="G16" s="250">
        <v>0</v>
      </c>
      <c r="H16" s="250">
        <v>0</v>
      </c>
      <c r="I16" s="250">
        <v>0</v>
      </c>
      <c r="J16" s="250">
        <v>0</v>
      </c>
      <c r="K16" s="250">
        <v>0</v>
      </c>
      <c r="L16" s="250">
        <v>0</v>
      </c>
      <c r="M16" s="250">
        <v>0</v>
      </c>
      <c r="N16" s="250">
        <v>0</v>
      </c>
      <c r="O16" s="249">
        <v>34.256</v>
      </c>
      <c r="P16" s="250">
        <v>0</v>
      </c>
      <c r="Q16" s="250">
        <v>0</v>
      </c>
      <c r="R16" s="250">
        <v>0</v>
      </c>
      <c r="S16" s="250">
        <v>0</v>
      </c>
      <c r="T16" s="250">
        <v>0</v>
      </c>
      <c r="U16" s="250">
        <v>0</v>
      </c>
      <c r="V16" s="250">
        <v>0</v>
      </c>
      <c r="W16" s="250">
        <v>0</v>
      </c>
      <c r="X16" s="250">
        <v>0</v>
      </c>
      <c r="Y16" s="250">
        <v>0</v>
      </c>
      <c r="Z16" s="250">
        <v>0</v>
      </c>
      <c r="AA16" s="250">
        <v>0</v>
      </c>
      <c r="AB16" s="250">
        <v>0</v>
      </c>
      <c r="AC16" s="250">
        <v>0</v>
      </c>
      <c r="AD16" s="250">
        <v>0</v>
      </c>
      <c r="AE16" s="250">
        <v>0</v>
      </c>
      <c r="AF16" s="250">
        <v>0</v>
      </c>
      <c r="AG16" s="250">
        <v>0</v>
      </c>
      <c r="AH16" s="250">
        <v>0</v>
      </c>
      <c r="AI16" s="250">
        <v>0</v>
      </c>
      <c r="AJ16" s="250">
        <v>0</v>
      </c>
      <c r="AK16" s="250">
        <v>0</v>
      </c>
      <c r="AL16" s="250">
        <v>0</v>
      </c>
      <c r="AM16" s="250">
        <v>0</v>
      </c>
      <c r="AN16" s="250">
        <v>0</v>
      </c>
      <c r="AO16" s="250">
        <v>0</v>
      </c>
      <c r="AP16" s="250">
        <v>0</v>
      </c>
      <c r="AQ16" s="250">
        <v>0</v>
      </c>
      <c r="AR16" s="250">
        <v>0</v>
      </c>
      <c r="AS16" s="250">
        <v>0</v>
      </c>
      <c r="AT16" s="250">
        <v>0</v>
      </c>
      <c r="AU16" s="250">
        <v>0</v>
      </c>
      <c r="AV16" s="250">
        <v>0</v>
      </c>
      <c r="AW16" s="250">
        <v>0</v>
      </c>
      <c r="AX16" s="250">
        <v>0</v>
      </c>
      <c r="AY16" s="250">
        <v>0</v>
      </c>
      <c r="AZ16" s="250">
        <v>0</v>
      </c>
      <c r="BA16" s="250">
        <v>0</v>
      </c>
      <c r="BB16" s="250">
        <v>0</v>
      </c>
      <c r="BC16" s="250">
        <v>0</v>
      </c>
      <c r="BD16" s="250">
        <v>205.166</v>
      </c>
      <c r="BE16" s="250">
        <v>170.91</v>
      </c>
    </row>
    <row r="17" spans="1:57" s="246" customFormat="1" ht="13.8" x14ac:dyDescent="0.25">
      <c r="A17" s="247">
        <v>2</v>
      </c>
      <c r="B17" s="245" t="s">
        <v>24</v>
      </c>
      <c r="C17" s="247" t="s">
        <v>25</v>
      </c>
      <c r="D17" s="248">
        <v>6301.0220000000008</v>
      </c>
      <c r="E17" s="248">
        <v>0</v>
      </c>
      <c r="F17" s="248">
        <v>0</v>
      </c>
      <c r="G17" s="248">
        <v>0</v>
      </c>
      <c r="H17" s="248">
        <v>0</v>
      </c>
      <c r="I17" s="248">
        <v>0</v>
      </c>
      <c r="J17" s="248">
        <v>0</v>
      </c>
      <c r="K17" s="248">
        <v>0</v>
      </c>
      <c r="L17" s="248">
        <v>0</v>
      </c>
      <c r="M17" s="248">
        <v>0</v>
      </c>
      <c r="N17" s="248">
        <v>0</v>
      </c>
      <c r="O17" s="248">
        <v>0</v>
      </c>
      <c r="P17" s="249">
        <v>6301.0220000000008</v>
      </c>
      <c r="Q17" s="248">
        <v>0.30000000000000004</v>
      </c>
      <c r="R17" s="248">
        <v>0.9</v>
      </c>
      <c r="S17" s="248">
        <v>0</v>
      </c>
      <c r="T17" s="248">
        <v>0</v>
      </c>
      <c r="U17" s="248">
        <v>0</v>
      </c>
      <c r="V17" s="248">
        <v>0</v>
      </c>
      <c r="W17" s="248">
        <v>0</v>
      </c>
      <c r="X17" s="248">
        <v>0</v>
      </c>
      <c r="Y17" s="248">
        <v>0.65</v>
      </c>
      <c r="Z17" s="248">
        <v>0.4</v>
      </c>
      <c r="AA17" s="248">
        <v>1.5</v>
      </c>
      <c r="AB17" s="248">
        <v>0</v>
      </c>
      <c r="AC17" s="248">
        <v>0</v>
      </c>
      <c r="AD17" s="248">
        <v>0</v>
      </c>
      <c r="AE17" s="248">
        <v>0</v>
      </c>
      <c r="AF17" s="248">
        <v>0</v>
      </c>
      <c r="AG17" s="248">
        <v>0</v>
      </c>
      <c r="AH17" s="248">
        <v>0</v>
      </c>
      <c r="AI17" s="248">
        <v>0</v>
      </c>
      <c r="AJ17" s="248">
        <v>0</v>
      </c>
      <c r="AK17" s="248">
        <v>0</v>
      </c>
      <c r="AL17" s="248">
        <v>0</v>
      </c>
      <c r="AM17" s="248">
        <v>0</v>
      </c>
      <c r="AN17" s="248">
        <v>0</v>
      </c>
      <c r="AO17" s="248">
        <v>0.43</v>
      </c>
      <c r="AP17" s="248">
        <v>0</v>
      </c>
      <c r="AQ17" s="248">
        <v>0.1</v>
      </c>
      <c r="AR17" s="248">
        <v>1</v>
      </c>
      <c r="AS17" s="248">
        <v>0.25</v>
      </c>
      <c r="AT17" s="248">
        <v>0</v>
      </c>
      <c r="AU17" s="248">
        <v>0</v>
      </c>
      <c r="AV17" s="248">
        <v>0</v>
      </c>
      <c r="AW17" s="248">
        <v>0</v>
      </c>
      <c r="AX17" s="248">
        <v>0</v>
      </c>
      <c r="AY17" s="248">
        <v>0</v>
      </c>
      <c r="AZ17" s="248">
        <v>0</v>
      </c>
      <c r="BA17" s="248">
        <v>0</v>
      </c>
      <c r="BB17" s="248">
        <v>0</v>
      </c>
      <c r="BC17" s="248">
        <v>0</v>
      </c>
      <c r="BD17" s="248">
        <v>6768.3720000000012</v>
      </c>
      <c r="BE17" s="248">
        <v>467.34999999999997</v>
      </c>
    </row>
    <row r="18" spans="1:57" ht="13.8" x14ac:dyDescent="0.25">
      <c r="A18" s="243" t="s">
        <v>26</v>
      </c>
      <c r="B18" s="244" t="s">
        <v>27</v>
      </c>
      <c r="C18" s="243" t="s">
        <v>28</v>
      </c>
      <c r="D18" s="250">
        <v>8.4269999999999996</v>
      </c>
      <c r="E18" s="250">
        <v>0</v>
      </c>
      <c r="F18" s="250">
        <v>0</v>
      </c>
      <c r="G18" s="250">
        <v>0</v>
      </c>
      <c r="H18" s="250">
        <v>0</v>
      </c>
      <c r="I18" s="250">
        <v>0</v>
      </c>
      <c r="J18" s="250">
        <v>0</v>
      </c>
      <c r="K18" s="250">
        <v>0</v>
      </c>
      <c r="L18" s="250">
        <v>0</v>
      </c>
      <c r="M18" s="250">
        <v>0</v>
      </c>
      <c r="N18" s="250">
        <v>0</v>
      </c>
      <c r="O18" s="250">
        <v>0</v>
      </c>
      <c r="P18" s="250">
        <v>0</v>
      </c>
      <c r="Q18" s="249">
        <v>8.4269999999999996</v>
      </c>
      <c r="R18" s="250">
        <v>0</v>
      </c>
      <c r="S18" s="250">
        <v>0</v>
      </c>
      <c r="T18" s="250">
        <v>0</v>
      </c>
      <c r="U18" s="250">
        <v>0</v>
      </c>
      <c r="V18" s="250">
        <v>0</v>
      </c>
      <c r="W18" s="250">
        <v>0</v>
      </c>
      <c r="X18" s="250">
        <v>0</v>
      </c>
      <c r="Y18" s="250">
        <v>0</v>
      </c>
      <c r="Z18" s="250">
        <v>0</v>
      </c>
      <c r="AA18" s="250">
        <v>0</v>
      </c>
      <c r="AB18" s="250">
        <v>0</v>
      </c>
      <c r="AC18" s="250">
        <v>0</v>
      </c>
      <c r="AD18" s="250">
        <v>0</v>
      </c>
      <c r="AE18" s="250">
        <v>0</v>
      </c>
      <c r="AF18" s="250">
        <v>0</v>
      </c>
      <c r="AG18" s="250">
        <v>0</v>
      </c>
      <c r="AH18" s="250">
        <v>0</v>
      </c>
      <c r="AI18" s="250">
        <v>0</v>
      </c>
      <c r="AJ18" s="250">
        <v>0</v>
      </c>
      <c r="AK18" s="250">
        <v>0</v>
      </c>
      <c r="AL18" s="250">
        <v>0</v>
      </c>
      <c r="AM18" s="250">
        <v>0</v>
      </c>
      <c r="AN18" s="250">
        <v>0</v>
      </c>
      <c r="AO18" s="250">
        <v>0</v>
      </c>
      <c r="AP18" s="250">
        <v>0</v>
      </c>
      <c r="AQ18" s="250">
        <v>0</v>
      </c>
      <c r="AR18" s="250">
        <v>0</v>
      </c>
      <c r="AS18" s="250">
        <v>0</v>
      </c>
      <c r="AT18" s="250">
        <v>0</v>
      </c>
      <c r="AU18" s="250">
        <v>0</v>
      </c>
      <c r="AV18" s="250">
        <v>0</v>
      </c>
      <c r="AW18" s="250">
        <v>0</v>
      </c>
      <c r="AX18" s="250">
        <v>0</v>
      </c>
      <c r="AY18" s="250">
        <v>0</v>
      </c>
      <c r="AZ18" s="250">
        <v>0</v>
      </c>
      <c r="BA18" s="250">
        <v>0</v>
      </c>
      <c r="BB18" s="250">
        <v>0</v>
      </c>
      <c r="BC18" s="250">
        <v>0</v>
      </c>
      <c r="BD18" s="250">
        <v>109.12699999999998</v>
      </c>
      <c r="BE18" s="250">
        <v>100.69999999999999</v>
      </c>
    </row>
    <row r="19" spans="1:57" ht="13.8" x14ac:dyDescent="0.25">
      <c r="A19" s="243" t="s">
        <v>29</v>
      </c>
      <c r="B19" s="244" t="s">
        <v>30</v>
      </c>
      <c r="C19" s="243" t="s">
        <v>31</v>
      </c>
      <c r="D19" s="250">
        <v>52.934000000000005</v>
      </c>
      <c r="E19" s="250">
        <v>0</v>
      </c>
      <c r="F19" s="250">
        <v>0</v>
      </c>
      <c r="G19" s="250">
        <v>0</v>
      </c>
      <c r="H19" s="250">
        <v>0</v>
      </c>
      <c r="I19" s="250">
        <v>0</v>
      </c>
      <c r="J19" s="250">
        <v>0</v>
      </c>
      <c r="K19" s="250">
        <v>0</v>
      </c>
      <c r="L19" s="250">
        <v>0</v>
      </c>
      <c r="M19" s="250">
        <v>0</v>
      </c>
      <c r="N19" s="250">
        <v>0</v>
      </c>
      <c r="O19" s="250">
        <v>0</v>
      </c>
      <c r="P19" s="250">
        <v>0</v>
      </c>
      <c r="Q19" s="250">
        <v>0</v>
      </c>
      <c r="R19" s="249">
        <v>52.934000000000005</v>
      </c>
      <c r="S19" s="250">
        <v>0</v>
      </c>
      <c r="T19" s="250">
        <v>0</v>
      </c>
      <c r="U19" s="250">
        <v>0</v>
      </c>
      <c r="V19" s="250">
        <v>0</v>
      </c>
      <c r="W19" s="250">
        <v>0</v>
      </c>
      <c r="X19" s="250">
        <v>0</v>
      </c>
      <c r="Y19" s="250">
        <v>0</v>
      </c>
      <c r="Z19" s="250">
        <v>0</v>
      </c>
      <c r="AA19" s="250">
        <v>0</v>
      </c>
      <c r="AB19" s="250">
        <v>0</v>
      </c>
      <c r="AC19" s="250">
        <v>0</v>
      </c>
      <c r="AD19" s="250">
        <v>0</v>
      </c>
      <c r="AE19" s="250">
        <v>0</v>
      </c>
      <c r="AF19" s="250">
        <v>0</v>
      </c>
      <c r="AG19" s="250">
        <v>0</v>
      </c>
      <c r="AH19" s="250">
        <v>0</v>
      </c>
      <c r="AI19" s="250">
        <v>0</v>
      </c>
      <c r="AJ19" s="250">
        <v>0</v>
      </c>
      <c r="AK19" s="250">
        <v>0</v>
      </c>
      <c r="AL19" s="250">
        <v>0</v>
      </c>
      <c r="AM19" s="250">
        <v>0</v>
      </c>
      <c r="AN19" s="250">
        <v>0</v>
      </c>
      <c r="AO19" s="250">
        <v>0</v>
      </c>
      <c r="AP19" s="250">
        <v>0</v>
      </c>
      <c r="AQ19" s="250">
        <v>0</v>
      </c>
      <c r="AR19" s="250">
        <v>0</v>
      </c>
      <c r="AS19" s="250">
        <v>0</v>
      </c>
      <c r="AT19" s="250">
        <v>0</v>
      </c>
      <c r="AU19" s="250">
        <v>0</v>
      </c>
      <c r="AV19" s="250">
        <v>0</v>
      </c>
      <c r="AW19" s="250">
        <v>0</v>
      </c>
      <c r="AX19" s="250">
        <v>0</v>
      </c>
      <c r="AY19" s="250">
        <v>0</v>
      </c>
      <c r="AZ19" s="250">
        <v>0</v>
      </c>
      <c r="BA19" s="250">
        <v>0</v>
      </c>
      <c r="BB19" s="250">
        <v>0</v>
      </c>
      <c r="BC19" s="250">
        <v>0</v>
      </c>
      <c r="BD19" s="250">
        <v>57.324000000000005</v>
      </c>
      <c r="BE19" s="250">
        <v>4.3900000000000006</v>
      </c>
    </row>
    <row r="20" spans="1:57" ht="13.8" x14ac:dyDescent="0.25">
      <c r="A20" s="243" t="s">
        <v>32</v>
      </c>
      <c r="B20" s="244" t="s">
        <v>33</v>
      </c>
      <c r="C20" s="243" t="s">
        <v>34</v>
      </c>
      <c r="D20" s="250">
        <v>0</v>
      </c>
      <c r="E20" s="250">
        <v>0</v>
      </c>
      <c r="F20" s="250">
        <v>0</v>
      </c>
      <c r="G20" s="250">
        <v>0</v>
      </c>
      <c r="H20" s="250">
        <v>0</v>
      </c>
      <c r="I20" s="250">
        <v>0</v>
      </c>
      <c r="J20" s="250">
        <v>0</v>
      </c>
      <c r="K20" s="250">
        <v>0</v>
      </c>
      <c r="L20" s="250">
        <v>0</v>
      </c>
      <c r="M20" s="250">
        <v>0</v>
      </c>
      <c r="N20" s="250">
        <v>0</v>
      </c>
      <c r="O20" s="250">
        <v>0</v>
      </c>
      <c r="P20" s="250">
        <v>0</v>
      </c>
      <c r="Q20" s="250">
        <v>0</v>
      </c>
      <c r="R20" s="250">
        <v>0</v>
      </c>
      <c r="S20" s="249">
        <v>0</v>
      </c>
      <c r="T20" s="250">
        <v>0</v>
      </c>
      <c r="U20" s="250">
        <v>0</v>
      </c>
      <c r="V20" s="250">
        <v>0</v>
      </c>
      <c r="W20" s="250">
        <v>0</v>
      </c>
      <c r="X20" s="250">
        <v>0</v>
      </c>
      <c r="Y20" s="250">
        <v>0</v>
      </c>
      <c r="Z20" s="250">
        <v>0</v>
      </c>
      <c r="AA20" s="250">
        <v>0</v>
      </c>
      <c r="AB20" s="250">
        <v>0</v>
      </c>
      <c r="AC20" s="250">
        <v>0</v>
      </c>
      <c r="AD20" s="250">
        <v>0</v>
      </c>
      <c r="AE20" s="250">
        <v>0</v>
      </c>
      <c r="AF20" s="250">
        <v>0</v>
      </c>
      <c r="AG20" s="250">
        <v>0</v>
      </c>
      <c r="AH20" s="250">
        <v>0</v>
      </c>
      <c r="AI20" s="250">
        <v>0</v>
      </c>
      <c r="AJ20" s="250">
        <v>0</v>
      </c>
      <c r="AK20" s="250">
        <v>0</v>
      </c>
      <c r="AL20" s="250">
        <v>0</v>
      </c>
      <c r="AM20" s="250">
        <v>0</v>
      </c>
      <c r="AN20" s="250">
        <v>0</v>
      </c>
      <c r="AO20" s="250">
        <v>0</v>
      </c>
      <c r="AP20" s="250">
        <v>0</v>
      </c>
      <c r="AQ20" s="250">
        <v>0</v>
      </c>
      <c r="AR20" s="250">
        <v>0</v>
      </c>
      <c r="AS20" s="250">
        <v>0</v>
      </c>
      <c r="AT20" s="250">
        <v>0</v>
      </c>
      <c r="AU20" s="250">
        <v>0</v>
      </c>
      <c r="AV20" s="250">
        <v>0</v>
      </c>
      <c r="AW20" s="250">
        <v>0</v>
      </c>
      <c r="AX20" s="250">
        <v>0</v>
      </c>
      <c r="AY20" s="250">
        <v>0</v>
      </c>
      <c r="AZ20" s="250">
        <v>0</v>
      </c>
      <c r="BA20" s="250">
        <v>0</v>
      </c>
      <c r="BB20" s="250">
        <v>0</v>
      </c>
      <c r="BC20" s="250">
        <v>0</v>
      </c>
      <c r="BD20" s="250">
        <v>0</v>
      </c>
      <c r="BE20" s="250">
        <v>0</v>
      </c>
    </row>
    <row r="21" spans="1:57" ht="13.8" x14ac:dyDescent="0.25">
      <c r="A21" s="243" t="s">
        <v>204</v>
      </c>
      <c r="B21" s="244" t="s">
        <v>35</v>
      </c>
      <c r="C21" s="243" t="s">
        <v>36</v>
      </c>
      <c r="D21" s="250">
        <v>58.14</v>
      </c>
      <c r="E21" s="250">
        <v>0</v>
      </c>
      <c r="F21" s="250">
        <v>0</v>
      </c>
      <c r="G21" s="250">
        <v>0</v>
      </c>
      <c r="H21" s="250">
        <v>0</v>
      </c>
      <c r="I21" s="250">
        <v>0</v>
      </c>
      <c r="J21" s="250">
        <v>0</v>
      </c>
      <c r="K21" s="250">
        <v>0</v>
      </c>
      <c r="L21" s="250">
        <v>0</v>
      </c>
      <c r="M21" s="250">
        <v>0</v>
      </c>
      <c r="N21" s="250">
        <v>0</v>
      </c>
      <c r="O21" s="250">
        <v>0</v>
      </c>
      <c r="P21" s="250">
        <v>0</v>
      </c>
      <c r="Q21" s="250">
        <v>0</v>
      </c>
      <c r="R21" s="250">
        <v>0</v>
      </c>
      <c r="S21" s="250">
        <v>0</v>
      </c>
      <c r="T21" s="249">
        <v>58.14</v>
      </c>
      <c r="U21" s="250">
        <v>0</v>
      </c>
      <c r="V21" s="250">
        <v>0</v>
      </c>
      <c r="W21" s="250">
        <v>0</v>
      </c>
      <c r="X21" s="250">
        <v>0</v>
      </c>
      <c r="Y21" s="250">
        <v>0</v>
      </c>
      <c r="Z21" s="250">
        <v>0</v>
      </c>
      <c r="AA21" s="250">
        <v>0</v>
      </c>
      <c r="AB21" s="250">
        <v>0</v>
      </c>
      <c r="AC21" s="250">
        <v>0</v>
      </c>
      <c r="AD21" s="250">
        <v>0</v>
      </c>
      <c r="AE21" s="250">
        <v>0</v>
      </c>
      <c r="AF21" s="250">
        <v>0</v>
      </c>
      <c r="AG21" s="250">
        <v>0</v>
      </c>
      <c r="AH21" s="250">
        <v>0</v>
      </c>
      <c r="AI21" s="250">
        <v>0</v>
      </c>
      <c r="AJ21" s="250">
        <v>0</v>
      </c>
      <c r="AK21" s="250">
        <v>0</v>
      </c>
      <c r="AL21" s="250">
        <v>0</v>
      </c>
      <c r="AM21" s="250">
        <v>0</v>
      </c>
      <c r="AN21" s="250">
        <v>0</v>
      </c>
      <c r="AO21" s="250">
        <v>0</v>
      </c>
      <c r="AP21" s="250">
        <v>0</v>
      </c>
      <c r="AQ21" s="250">
        <v>0</v>
      </c>
      <c r="AR21" s="250">
        <v>0</v>
      </c>
      <c r="AS21" s="250">
        <v>0</v>
      </c>
      <c r="AT21" s="250">
        <v>0</v>
      </c>
      <c r="AU21" s="250">
        <v>0</v>
      </c>
      <c r="AV21" s="250">
        <v>0</v>
      </c>
      <c r="AW21" s="250">
        <v>0</v>
      </c>
      <c r="AX21" s="250">
        <v>0</v>
      </c>
      <c r="AY21" s="250">
        <v>0</v>
      </c>
      <c r="AZ21" s="250">
        <v>0</v>
      </c>
      <c r="BA21" s="250">
        <v>0</v>
      </c>
      <c r="BB21" s="250">
        <v>0</v>
      </c>
      <c r="BC21" s="250">
        <v>0</v>
      </c>
      <c r="BD21" s="250">
        <v>122.2</v>
      </c>
      <c r="BE21" s="250">
        <v>64.06</v>
      </c>
    </row>
    <row r="22" spans="1:57" ht="13.8" x14ac:dyDescent="0.25">
      <c r="A22" s="243" t="s">
        <v>37</v>
      </c>
      <c r="B22" s="244" t="s">
        <v>38</v>
      </c>
      <c r="C22" s="243" t="s">
        <v>39</v>
      </c>
      <c r="D22" s="250">
        <v>4.49</v>
      </c>
      <c r="E22" s="250">
        <v>0</v>
      </c>
      <c r="F22" s="250">
        <v>0</v>
      </c>
      <c r="G22" s="250">
        <v>0</v>
      </c>
      <c r="H22" s="250">
        <v>0</v>
      </c>
      <c r="I22" s="250">
        <v>0</v>
      </c>
      <c r="J22" s="250">
        <v>0</v>
      </c>
      <c r="K22" s="250">
        <v>0</v>
      </c>
      <c r="L22" s="250">
        <v>0</v>
      </c>
      <c r="M22" s="250">
        <v>0</v>
      </c>
      <c r="N22" s="250">
        <v>0</v>
      </c>
      <c r="O22" s="250">
        <v>0</v>
      </c>
      <c r="P22" s="250">
        <v>0</v>
      </c>
      <c r="Q22" s="250">
        <v>0</v>
      </c>
      <c r="R22" s="250">
        <v>0</v>
      </c>
      <c r="S22" s="250">
        <v>0</v>
      </c>
      <c r="T22" s="250">
        <v>0</v>
      </c>
      <c r="U22" s="249">
        <v>4.49</v>
      </c>
      <c r="V22" s="250">
        <v>0</v>
      </c>
      <c r="W22" s="250">
        <v>0</v>
      </c>
      <c r="X22" s="250">
        <v>0</v>
      </c>
      <c r="Y22" s="250">
        <v>0</v>
      </c>
      <c r="Z22" s="250">
        <v>0</v>
      </c>
      <c r="AA22" s="250">
        <v>0</v>
      </c>
      <c r="AB22" s="250">
        <v>0</v>
      </c>
      <c r="AC22" s="250">
        <v>0</v>
      </c>
      <c r="AD22" s="250">
        <v>0</v>
      </c>
      <c r="AE22" s="250">
        <v>0</v>
      </c>
      <c r="AF22" s="250">
        <v>0</v>
      </c>
      <c r="AG22" s="250">
        <v>0</v>
      </c>
      <c r="AH22" s="250">
        <v>0</v>
      </c>
      <c r="AI22" s="250">
        <v>0</v>
      </c>
      <c r="AJ22" s="250">
        <v>0</v>
      </c>
      <c r="AK22" s="250">
        <v>0</v>
      </c>
      <c r="AL22" s="250">
        <v>0</v>
      </c>
      <c r="AM22" s="250">
        <v>0</v>
      </c>
      <c r="AN22" s="250">
        <v>0</v>
      </c>
      <c r="AO22" s="250">
        <v>0</v>
      </c>
      <c r="AP22" s="250">
        <v>0</v>
      </c>
      <c r="AQ22" s="250">
        <v>0</v>
      </c>
      <c r="AR22" s="250">
        <v>0</v>
      </c>
      <c r="AS22" s="250">
        <v>0</v>
      </c>
      <c r="AT22" s="250">
        <v>0</v>
      </c>
      <c r="AU22" s="250">
        <v>0</v>
      </c>
      <c r="AV22" s="250">
        <v>0</v>
      </c>
      <c r="AW22" s="250">
        <v>0</v>
      </c>
      <c r="AX22" s="250">
        <v>0</v>
      </c>
      <c r="AY22" s="250">
        <v>0</v>
      </c>
      <c r="AZ22" s="250">
        <v>0</v>
      </c>
      <c r="BA22" s="250">
        <v>0</v>
      </c>
      <c r="BB22" s="250">
        <v>0</v>
      </c>
      <c r="BC22" s="250">
        <v>0</v>
      </c>
      <c r="BD22" s="250">
        <v>28.450000000000003</v>
      </c>
      <c r="BE22" s="250">
        <v>23.96</v>
      </c>
    </row>
    <row r="23" spans="1:57" ht="13.8" x14ac:dyDescent="0.25">
      <c r="A23" s="243" t="s">
        <v>40</v>
      </c>
      <c r="B23" s="244" t="s">
        <v>41</v>
      </c>
      <c r="C23" s="243" t="s">
        <v>42</v>
      </c>
      <c r="D23" s="250">
        <v>62.199999999999996</v>
      </c>
      <c r="E23" s="250">
        <v>0</v>
      </c>
      <c r="F23" s="250">
        <v>0</v>
      </c>
      <c r="G23" s="250">
        <v>0</v>
      </c>
      <c r="H23" s="250">
        <v>0</v>
      </c>
      <c r="I23" s="250">
        <v>0</v>
      </c>
      <c r="J23" s="250">
        <v>0</v>
      </c>
      <c r="K23" s="250">
        <v>0</v>
      </c>
      <c r="L23" s="250">
        <v>0</v>
      </c>
      <c r="M23" s="250">
        <v>0</v>
      </c>
      <c r="N23" s="250">
        <v>0</v>
      </c>
      <c r="O23" s="250">
        <v>0</v>
      </c>
      <c r="P23" s="250">
        <v>0</v>
      </c>
      <c r="Q23" s="250">
        <v>0</v>
      </c>
      <c r="R23" s="250">
        <v>0</v>
      </c>
      <c r="S23" s="250">
        <v>0</v>
      </c>
      <c r="T23" s="250">
        <v>0</v>
      </c>
      <c r="U23" s="250">
        <v>0</v>
      </c>
      <c r="V23" s="249">
        <v>62.199999999999996</v>
      </c>
      <c r="W23" s="250">
        <v>0</v>
      </c>
      <c r="X23" s="250">
        <v>0</v>
      </c>
      <c r="Y23" s="250">
        <v>0</v>
      </c>
      <c r="Z23" s="250">
        <v>0</v>
      </c>
      <c r="AA23" s="250">
        <v>0</v>
      </c>
      <c r="AB23" s="250">
        <v>0</v>
      </c>
      <c r="AC23" s="250">
        <v>0</v>
      </c>
      <c r="AD23" s="250">
        <v>0</v>
      </c>
      <c r="AE23" s="250">
        <v>0</v>
      </c>
      <c r="AF23" s="250">
        <v>0</v>
      </c>
      <c r="AG23" s="250">
        <v>0</v>
      </c>
      <c r="AH23" s="250">
        <v>0</v>
      </c>
      <c r="AI23" s="250">
        <v>0</v>
      </c>
      <c r="AJ23" s="250">
        <v>0</v>
      </c>
      <c r="AK23" s="250">
        <v>0</v>
      </c>
      <c r="AL23" s="250">
        <v>0</v>
      </c>
      <c r="AM23" s="250">
        <v>0</v>
      </c>
      <c r="AN23" s="250">
        <v>0</v>
      </c>
      <c r="AO23" s="250">
        <v>0</v>
      </c>
      <c r="AP23" s="250">
        <v>0</v>
      </c>
      <c r="AQ23" s="250">
        <v>0</v>
      </c>
      <c r="AR23" s="250">
        <v>0</v>
      </c>
      <c r="AS23" s="250">
        <v>0</v>
      </c>
      <c r="AT23" s="250">
        <v>0</v>
      </c>
      <c r="AU23" s="250">
        <v>0</v>
      </c>
      <c r="AV23" s="250">
        <v>0</v>
      </c>
      <c r="AW23" s="250">
        <v>0</v>
      </c>
      <c r="AX23" s="250">
        <v>0</v>
      </c>
      <c r="AY23" s="250">
        <v>0</v>
      </c>
      <c r="AZ23" s="250">
        <v>0</v>
      </c>
      <c r="BA23" s="250">
        <v>0</v>
      </c>
      <c r="BB23" s="250">
        <v>0</v>
      </c>
      <c r="BC23" s="250">
        <v>0</v>
      </c>
      <c r="BD23" s="250">
        <v>79.5</v>
      </c>
      <c r="BE23" s="250">
        <v>17.3</v>
      </c>
    </row>
    <row r="24" spans="1:57" ht="27.6" x14ac:dyDescent="0.25">
      <c r="A24" s="243" t="s">
        <v>43</v>
      </c>
      <c r="B24" s="244" t="s">
        <v>118</v>
      </c>
      <c r="C24" s="243" t="s">
        <v>119</v>
      </c>
      <c r="D24" s="250">
        <v>2.98</v>
      </c>
      <c r="E24" s="250">
        <v>0</v>
      </c>
      <c r="F24" s="250">
        <v>0</v>
      </c>
      <c r="G24" s="250">
        <v>0</v>
      </c>
      <c r="H24" s="250">
        <v>0</v>
      </c>
      <c r="I24" s="250">
        <v>0</v>
      </c>
      <c r="J24" s="250">
        <v>0</v>
      </c>
      <c r="K24" s="250">
        <v>0</v>
      </c>
      <c r="L24" s="250">
        <v>0</v>
      </c>
      <c r="M24" s="250">
        <v>0</v>
      </c>
      <c r="N24" s="250">
        <v>0</v>
      </c>
      <c r="O24" s="250">
        <v>0</v>
      </c>
      <c r="P24" s="250">
        <v>0</v>
      </c>
      <c r="Q24" s="250">
        <v>0</v>
      </c>
      <c r="R24" s="250">
        <v>0</v>
      </c>
      <c r="S24" s="250">
        <v>0</v>
      </c>
      <c r="T24" s="250">
        <v>0</v>
      </c>
      <c r="U24" s="250">
        <v>0</v>
      </c>
      <c r="V24" s="250">
        <v>0</v>
      </c>
      <c r="W24" s="249">
        <v>2.98</v>
      </c>
      <c r="X24" s="250">
        <v>0</v>
      </c>
      <c r="Y24" s="250">
        <v>0</v>
      </c>
      <c r="Z24" s="250">
        <v>0</v>
      </c>
      <c r="AA24" s="250">
        <v>0</v>
      </c>
      <c r="AB24" s="250">
        <v>0</v>
      </c>
      <c r="AC24" s="250">
        <v>0</v>
      </c>
      <c r="AD24" s="250">
        <v>0</v>
      </c>
      <c r="AE24" s="250">
        <v>0</v>
      </c>
      <c r="AF24" s="250">
        <v>0</v>
      </c>
      <c r="AG24" s="250">
        <v>0</v>
      </c>
      <c r="AH24" s="250">
        <v>0</v>
      </c>
      <c r="AI24" s="250">
        <v>0</v>
      </c>
      <c r="AJ24" s="250">
        <v>0</v>
      </c>
      <c r="AK24" s="250">
        <v>0</v>
      </c>
      <c r="AL24" s="250">
        <v>0</v>
      </c>
      <c r="AM24" s="250">
        <v>0</v>
      </c>
      <c r="AN24" s="250">
        <v>0</v>
      </c>
      <c r="AO24" s="250">
        <v>0</v>
      </c>
      <c r="AP24" s="250">
        <v>0</v>
      </c>
      <c r="AQ24" s="250">
        <v>0</v>
      </c>
      <c r="AR24" s="250">
        <v>0</v>
      </c>
      <c r="AS24" s="250">
        <v>0</v>
      </c>
      <c r="AT24" s="250">
        <v>0</v>
      </c>
      <c r="AU24" s="250">
        <v>0</v>
      </c>
      <c r="AV24" s="250">
        <v>0</v>
      </c>
      <c r="AW24" s="250">
        <v>0</v>
      </c>
      <c r="AX24" s="250">
        <v>0</v>
      </c>
      <c r="AY24" s="250">
        <v>0</v>
      </c>
      <c r="AZ24" s="250">
        <v>0</v>
      </c>
      <c r="BA24" s="250">
        <v>0</v>
      </c>
      <c r="BB24" s="250">
        <v>0</v>
      </c>
      <c r="BC24" s="250">
        <v>0</v>
      </c>
      <c r="BD24" s="250">
        <v>2.98</v>
      </c>
      <c r="BE24" s="250">
        <v>0</v>
      </c>
    </row>
    <row r="25" spans="1:57" ht="27.6" x14ac:dyDescent="0.25">
      <c r="A25" s="243" t="s">
        <v>205</v>
      </c>
      <c r="B25" s="244" t="s">
        <v>75</v>
      </c>
      <c r="C25" s="243" t="s">
        <v>76</v>
      </c>
      <c r="D25" s="250">
        <v>51.75</v>
      </c>
      <c r="E25" s="250">
        <v>0</v>
      </c>
      <c r="F25" s="250">
        <v>0</v>
      </c>
      <c r="G25" s="250">
        <v>0</v>
      </c>
      <c r="H25" s="250">
        <v>0</v>
      </c>
      <c r="I25" s="250">
        <v>0</v>
      </c>
      <c r="J25" s="250">
        <v>0</v>
      </c>
      <c r="K25" s="250">
        <v>0</v>
      </c>
      <c r="L25" s="250">
        <v>0</v>
      </c>
      <c r="M25" s="250">
        <v>0</v>
      </c>
      <c r="N25" s="250">
        <v>0</v>
      </c>
      <c r="O25" s="250">
        <v>0</v>
      </c>
      <c r="P25" s="250">
        <v>0</v>
      </c>
      <c r="Q25" s="250">
        <v>0</v>
      </c>
      <c r="R25" s="250">
        <v>0</v>
      </c>
      <c r="S25" s="250">
        <v>0</v>
      </c>
      <c r="T25" s="250">
        <v>0</v>
      </c>
      <c r="U25" s="250">
        <v>0</v>
      </c>
      <c r="V25" s="250">
        <v>0</v>
      </c>
      <c r="W25" s="250">
        <v>0</v>
      </c>
      <c r="X25" s="249">
        <v>51.75</v>
      </c>
      <c r="Y25" s="250">
        <v>0</v>
      </c>
      <c r="Z25" s="250">
        <v>0</v>
      </c>
      <c r="AA25" s="250">
        <v>0</v>
      </c>
      <c r="AB25" s="250">
        <v>0</v>
      </c>
      <c r="AC25" s="250">
        <v>0</v>
      </c>
      <c r="AD25" s="250">
        <v>0</v>
      </c>
      <c r="AE25" s="250">
        <v>0</v>
      </c>
      <c r="AF25" s="250">
        <v>0</v>
      </c>
      <c r="AG25" s="250">
        <v>0</v>
      </c>
      <c r="AH25" s="250">
        <v>0</v>
      </c>
      <c r="AI25" s="250">
        <v>0</v>
      </c>
      <c r="AJ25" s="250">
        <v>0</v>
      </c>
      <c r="AK25" s="250">
        <v>0</v>
      </c>
      <c r="AL25" s="250">
        <v>0</v>
      </c>
      <c r="AM25" s="250">
        <v>0</v>
      </c>
      <c r="AN25" s="250">
        <v>0</v>
      </c>
      <c r="AO25" s="250">
        <v>0</v>
      </c>
      <c r="AP25" s="250">
        <v>0</v>
      </c>
      <c r="AQ25" s="250">
        <v>0</v>
      </c>
      <c r="AR25" s="250">
        <v>0</v>
      </c>
      <c r="AS25" s="250">
        <v>0</v>
      </c>
      <c r="AT25" s="250">
        <v>0</v>
      </c>
      <c r="AU25" s="250">
        <v>0</v>
      </c>
      <c r="AV25" s="250">
        <v>0</v>
      </c>
      <c r="AW25" s="250">
        <v>0</v>
      </c>
      <c r="AX25" s="250">
        <v>0</v>
      </c>
      <c r="AY25" s="250">
        <v>0</v>
      </c>
      <c r="AZ25" s="250">
        <v>0</v>
      </c>
      <c r="BA25" s="250">
        <v>0</v>
      </c>
      <c r="BB25" s="250">
        <v>0</v>
      </c>
      <c r="BC25" s="250">
        <v>0</v>
      </c>
      <c r="BD25" s="250">
        <v>98.38</v>
      </c>
      <c r="BE25" s="250">
        <v>46.629999999999995</v>
      </c>
    </row>
    <row r="26" spans="1:57" ht="27.6" x14ac:dyDescent="0.25">
      <c r="A26" s="243" t="s">
        <v>57</v>
      </c>
      <c r="B26" s="244" t="s">
        <v>151</v>
      </c>
      <c r="C26" s="243" t="s">
        <v>44</v>
      </c>
      <c r="D26" s="250">
        <v>4431.3250000000007</v>
      </c>
      <c r="E26" s="250">
        <v>0</v>
      </c>
      <c r="F26" s="250">
        <v>0</v>
      </c>
      <c r="G26" s="250">
        <v>0</v>
      </c>
      <c r="H26" s="250">
        <v>0</v>
      </c>
      <c r="I26" s="250">
        <v>0</v>
      </c>
      <c r="J26" s="250">
        <v>0</v>
      </c>
      <c r="K26" s="250">
        <v>0</v>
      </c>
      <c r="L26" s="250">
        <v>0</v>
      </c>
      <c r="M26" s="250">
        <v>0</v>
      </c>
      <c r="N26" s="250">
        <v>0</v>
      </c>
      <c r="O26" s="250">
        <v>0</v>
      </c>
      <c r="P26" s="250">
        <v>0.4</v>
      </c>
      <c r="Q26" s="250">
        <v>0</v>
      </c>
      <c r="R26" s="250">
        <v>0.15</v>
      </c>
      <c r="S26" s="250">
        <v>0</v>
      </c>
      <c r="T26" s="250">
        <v>0</v>
      </c>
      <c r="U26" s="250">
        <v>0</v>
      </c>
      <c r="V26" s="250">
        <v>0</v>
      </c>
      <c r="W26" s="250">
        <v>0</v>
      </c>
      <c r="X26" s="250">
        <v>0</v>
      </c>
      <c r="Y26" s="249">
        <v>4430.9250000000011</v>
      </c>
      <c r="Z26" s="250">
        <v>0</v>
      </c>
      <c r="AA26" s="250">
        <v>1.5</v>
      </c>
      <c r="AB26" s="250">
        <v>0</v>
      </c>
      <c r="AC26" s="250">
        <v>0</v>
      </c>
      <c r="AD26" s="250">
        <v>0</v>
      </c>
      <c r="AE26" s="250">
        <v>0</v>
      </c>
      <c r="AF26" s="250">
        <v>0</v>
      </c>
      <c r="AG26" s="250">
        <v>0</v>
      </c>
      <c r="AH26" s="250">
        <v>0</v>
      </c>
      <c r="AI26" s="250">
        <v>0</v>
      </c>
      <c r="AJ26" s="250">
        <v>0</v>
      </c>
      <c r="AK26" s="250">
        <v>0</v>
      </c>
      <c r="AL26" s="250">
        <v>0</v>
      </c>
      <c r="AM26" s="250">
        <v>0</v>
      </c>
      <c r="AN26" s="250">
        <v>0</v>
      </c>
      <c r="AO26" s="250">
        <v>0.18</v>
      </c>
      <c r="AP26" s="250">
        <v>0</v>
      </c>
      <c r="AQ26" s="250">
        <v>0</v>
      </c>
      <c r="AR26" s="250">
        <v>0</v>
      </c>
      <c r="AS26" s="250">
        <v>0.25</v>
      </c>
      <c r="AT26" s="250">
        <v>0</v>
      </c>
      <c r="AU26" s="250">
        <v>0</v>
      </c>
      <c r="AV26" s="250">
        <v>0</v>
      </c>
      <c r="AW26" s="250">
        <v>0</v>
      </c>
      <c r="AX26" s="250">
        <v>0</v>
      </c>
      <c r="AY26" s="250">
        <v>0</v>
      </c>
      <c r="AZ26" s="250">
        <v>0</v>
      </c>
      <c r="BA26" s="250">
        <v>0</v>
      </c>
      <c r="BB26" s="250">
        <v>0</v>
      </c>
      <c r="BC26" s="250">
        <v>0.4</v>
      </c>
      <c r="BD26" s="250">
        <v>4580.9350000000004</v>
      </c>
      <c r="BE26" s="250">
        <v>149.60999999999999</v>
      </c>
    </row>
    <row r="27" spans="1:57" ht="13.8" x14ac:dyDescent="0.25">
      <c r="A27" s="243" t="s">
        <v>206</v>
      </c>
      <c r="B27" s="244" t="s">
        <v>240</v>
      </c>
      <c r="C27" s="243" t="s">
        <v>45</v>
      </c>
      <c r="D27" s="250">
        <v>1014.5900000000001</v>
      </c>
      <c r="E27" s="250">
        <v>0</v>
      </c>
      <c r="F27" s="250">
        <v>0</v>
      </c>
      <c r="G27" s="250">
        <v>0</v>
      </c>
      <c r="H27" s="250">
        <v>0</v>
      </c>
      <c r="I27" s="250">
        <v>0</v>
      </c>
      <c r="J27" s="250">
        <v>0</v>
      </c>
      <c r="K27" s="250">
        <v>0</v>
      </c>
      <c r="L27" s="250">
        <v>0</v>
      </c>
      <c r="M27" s="250">
        <v>0</v>
      </c>
      <c r="N27" s="250">
        <v>0</v>
      </c>
      <c r="O27" s="250">
        <v>0</v>
      </c>
      <c r="P27" s="250">
        <v>1.5</v>
      </c>
      <c r="Q27" s="250">
        <v>0</v>
      </c>
      <c r="R27" s="250">
        <v>0</v>
      </c>
      <c r="S27" s="250">
        <v>0</v>
      </c>
      <c r="T27" s="250">
        <v>0</v>
      </c>
      <c r="U27" s="250">
        <v>0</v>
      </c>
      <c r="V27" s="250">
        <v>0</v>
      </c>
      <c r="W27" s="250">
        <v>0</v>
      </c>
      <c r="X27" s="250">
        <v>0</v>
      </c>
      <c r="Y27" s="250">
        <v>1.5</v>
      </c>
      <c r="Z27" s="249">
        <v>1013.0900000000001</v>
      </c>
      <c r="AA27" s="250">
        <v>1.5</v>
      </c>
      <c r="AB27" s="250">
        <v>0</v>
      </c>
      <c r="AC27" s="250">
        <v>0</v>
      </c>
      <c r="AD27" s="250">
        <v>0</v>
      </c>
      <c r="AE27" s="250">
        <v>0</v>
      </c>
      <c r="AF27" s="250">
        <v>0</v>
      </c>
      <c r="AG27" s="250">
        <v>0</v>
      </c>
      <c r="AH27" s="250">
        <v>0</v>
      </c>
      <c r="AI27" s="250">
        <v>0</v>
      </c>
      <c r="AJ27" s="250">
        <v>0</v>
      </c>
      <c r="AK27" s="250">
        <v>0</v>
      </c>
      <c r="AL27" s="250">
        <v>0</v>
      </c>
      <c r="AM27" s="250">
        <v>0</v>
      </c>
      <c r="AN27" s="250">
        <v>0</v>
      </c>
      <c r="AO27" s="250">
        <v>0</v>
      </c>
      <c r="AP27" s="250">
        <v>0</v>
      </c>
      <c r="AQ27" s="250">
        <v>0</v>
      </c>
      <c r="AR27" s="250">
        <v>0</v>
      </c>
      <c r="AS27" s="250">
        <v>0</v>
      </c>
      <c r="AT27" s="250">
        <v>0</v>
      </c>
      <c r="AU27" s="250">
        <v>0</v>
      </c>
      <c r="AV27" s="250">
        <v>0</v>
      </c>
      <c r="AW27" s="250">
        <v>0</v>
      </c>
      <c r="AX27" s="250">
        <v>0</v>
      </c>
      <c r="AY27" s="250">
        <v>0</v>
      </c>
      <c r="AZ27" s="250">
        <v>0</v>
      </c>
      <c r="BA27" s="250">
        <v>0</v>
      </c>
      <c r="BB27" s="250">
        <v>0</v>
      </c>
      <c r="BC27" s="250">
        <v>1.5</v>
      </c>
      <c r="BD27" s="250">
        <v>1080.4800000000002</v>
      </c>
      <c r="BE27" s="250">
        <v>65.89</v>
      </c>
    </row>
    <row r="28" spans="1:57" ht="13.8" x14ac:dyDescent="0.25">
      <c r="A28" s="243" t="s">
        <v>206</v>
      </c>
      <c r="B28" s="244" t="s">
        <v>241</v>
      </c>
      <c r="C28" s="243" t="s">
        <v>46</v>
      </c>
      <c r="D28" s="250">
        <v>906.66</v>
      </c>
      <c r="E28" s="250">
        <v>0</v>
      </c>
      <c r="F28" s="250">
        <v>0</v>
      </c>
      <c r="G28" s="250">
        <v>0</v>
      </c>
      <c r="H28" s="250">
        <v>0</v>
      </c>
      <c r="I28" s="250">
        <v>0</v>
      </c>
      <c r="J28" s="250">
        <v>0</v>
      </c>
      <c r="K28" s="250">
        <v>0</v>
      </c>
      <c r="L28" s="250">
        <v>0</v>
      </c>
      <c r="M28" s="250">
        <v>0</v>
      </c>
      <c r="N28" s="250">
        <v>0</v>
      </c>
      <c r="O28" s="250">
        <v>0</v>
      </c>
      <c r="P28" s="250">
        <v>0</v>
      </c>
      <c r="Q28" s="250">
        <v>0</v>
      </c>
      <c r="R28" s="250">
        <v>0</v>
      </c>
      <c r="S28" s="250">
        <v>0</v>
      </c>
      <c r="T28" s="250">
        <v>0</v>
      </c>
      <c r="U28" s="250">
        <v>0</v>
      </c>
      <c r="V28" s="250">
        <v>0</v>
      </c>
      <c r="W28" s="250">
        <v>0</v>
      </c>
      <c r="X28" s="250">
        <v>0</v>
      </c>
      <c r="Y28" s="250">
        <v>0</v>
      </c>
      <c r="Z28" s="250">
        <v>0</v>
      </c>
      <c r="AA28" s="249">
        <v>906.66</v>
      </c>
      <c r="AB28" s="250">
        <v>0</v>
      </c>
      <c r="AC28" s="250">
        <v>0</v>
      </c>
      <c r="AD28" s="250">
        <v>0</v>
      </c>
      <c r="AE28" s="250">
        <v>0</v>
      </c>
      <c r="AF28" s="250">
        <v>0</v>
      </c>
      <c r="AG28" s="250">
        <v>0</v>
      </c>
      <c r="AH28" s="250">
        <v>0</v>
      </c>
      <c r="AI28" s="250">
        <v>0</v>
      </c>
      <c r="AJ28" s="250">
        <v>0</v>
      </c>
      <c r="AK28" s="250">
        <v>0</v>
      </c>
      <c r="AL28" s="250">
        <v>0</v>
      </c>
      <c r="AM28" s="250">
        <v>0</v>
      </c>
      <c r="AN28" s="250">
        <v>0</v>
      </c>
      <c r="AO28" s="250">
        <v>0</v>
      </c>
      <c r="AP28" s="250">
        <v>0</v>
      </c>
      <c r="AQ28" s="250">
        <v>0</v>
      </c>
      <c r="AR28" s="250">
        <v>0</v>
      </c>
      <c r="AS28" s="250">
        <v>0</v>
      </c>
      <c r="AT28" s="250">
        <v>0</v>
      </c>
      <c r="AU28" s="250">
        <v>0</v>
      </c>
      <c r="AV28" s="250">
        <v>0</v>
      </c>
      <c r="AW28" s="250">
        <v>0</v>
      </c>
      <c r="AX28" s="250">
        <v>0</v>
      </c>
      <c r="AY28" s="250">
        <v>0</v>
      </c>
      <c r="AZ28" s="250">
        <v>0</v>
      </c>
      <c r="BA28" s="250">
        <v>0</v>
      </c>
      <c r="BB28" s="250">
        <v>0</v>
      </c>
      <c r="BC28" s="250">
        <v>0</v>
      </c>
      <c r="BD28" s="250">
        <v>979.86</v>
      </c>
      <c r="BE28" s="250">
        <v>73.2</v>
      </c>
    </row>
    <row r="29" spans="1:57" ht="13.8" x14ac:dyDescent="0.25">
      <c r="A29" s="243" t="s">
        <v>206</v>
      </c>
      <c r="B29" s="244" t="s">
        <v>242</v>
      </c>
      <c r="C29" s="243" t="s">
        <v>49</v>
      </c>
      <c r="D29" s="250">
        <v>1.46</v>
      </c>
      <c r="E29" s="250">
        <v>0</v>
      </c>
      <c r="F29" s="250">
        <v>0</v>
      </c>
      <c r="G29" s="250">
        <v>0</v>
      </c>
      <c r="H29" s="250">
        <v>0</v>
      </c>
      <c r="I29" s="250">
        <v>0</v>
      </c>
      <c r="J29" s="250">
        <v>0</v>
      </c>
      <c r="K29" s="250">
        <v>0</v>
      </c>
      <c r="L29" s="250">
        <v>0</v>
      </c>
      <c r="M29" s="250">
        <v>0</v>
      </c>
      <c r="N29" s="250">
        <v>0</v>
      </c>
      <c r="O29" s="250">
        <v>0</v>
      </c>
      <c r="P29" s="250">
        <v>0</v>
      </c>
      <c r="Q29" s="250">
        <v>0</v>
      </c>
      <c r="R29" s="250">
        <v>0</v>
      </c>
      <c r="S29" s="250">
        <v>0</v>
      </c>
      <c r="T29" s="250">
        <v>0</v>
      </c>
      <c r="U29" s="250">
        <v>0</v>
      </c>
      <c r="V29" s="250">
        <v>0</v>
      </c>
      <c r="W29" s="250">
        <v>0</v>
      </c>
      <c r="X29" s="250">
        <v>0</v>
      </c>
      <c r="Y29" s="250">
        <v>0</v>
      </c>
      <c r="Z29" s="250">
        <v>0</v>
      </c>
      <c r="AA29" s="250">
        <v>0</v>
      </c>
      <c r="AB29" s="249">
        <v>1.46</v>
      </c>
      <c r="AC29" s="250">
        <v>0</v>
      </c>
      <c r="AD29" s="250">
        <v>0</v>
      </c>
      <c r="AE29" s="250">
        <v>0</v>
      </c>
      <c r="AF29" s="250">
        <v>0</v>
      </c>
      <c r="AG29" s="250">
        <v>0</v>
      </c>
      <c r="AH29" s="250">
        <v>0</v>
      </c>
      <c r="AI29" s="250">
        <v>0</v>
      </c>
      <c r="AJ29" s="250">
        <v>0</v>
      </c>
      <c r="AK29" s="250">
        <v>0</v>
      </c>
      <c r="AL29" s="250">
        <v>0</v>
      </c>
      <c r="AM29" s="250">
        <v>0</v>
      </c>
      <c r="AN29" s="250">
        <v>0</v>
      </c>
      <c r="AO29" s="250">
        <v>0</v>
      </c>
      <c r="AP29" s="250">
        <v>0</v>
      </c>
      <c r="AQ29" s="250">
        <v>0</v>
      </c>
      <c r="AR29" s="250">
        <v>0</v>
      </c>
      <c r="AS29" s="250">
        <v>0</v>
      </c>
      <c r="AT29" s="250">
        <v>0</v>
      </c>
      <c r="AU29" s="250">
        <v>0</v>
      </c>
      <c r="AV29" s="250">
        <v>0</v>
      </c>
      <c r="AW29" s="250">
        <v>0</v>
      </c>
      <c r="AX29" s="250">
        <v>0</v>
      </c>
      <c r="AY29" s="250">
        <v>0</v>
      </c>
      <c r="AZ29" s="250">
        <v>0</v>
      </c>
      <c r="BA29" s="250">
        <v>0</v>
      </c>
      <c r="BB29" s="250">
        <v>0</v>
      </c>
      <c r="BC29" s="250">
        <v>0</v>
      </c>
      <c r="BD29" s="250">
        <v>2.0999999999999996</v>
      </c>
      <c r="BE29" s="250">
        <v>0.6399999999999999</v>
      </c>
    </row>
    <row r="30" spans="1:57" ht="13.8" x14ac:dyDescent="0.25">
      <c r="A30" s="243" t="s">
        <v>206</v>
      </c>
      <c r="B30" s="244" t="s">
        <v>243</v>
      </c>
      <c r="C30" s="243" t="s">
        <v>50</v>
      </c>
      <c r="D30" s="250">
        <v>4.8100000000000005</v>
      </c>
      <c r="E30" s="250">
        <v>0</v>
      </c>
      <c r="F30" s="250">
        <v>0</v>
      </c>
      <c r="G30" s="250">
        <v>0</v>
      </c>
      <c r="H30" s="250">
        <v>0</v>
      </c>
      <c r="I30" s="250">
        <v>0</v>
      </c>
      <c r="J30" s="250">
        <v>0</v>
      </c>
      <c r="K30" s="250">
        <v>0</v>
      </c>
      <c r="L30" s="250">
        <v>0</v>
      </c>
      <c r="M30" s="250">
        <v>0</v>
      </c>
      <c r="N30" s="250">
        <v>0</v>
      </c>
      <c r="O30" s="250">
        <v>0</v>
      </c>
      <c r="P30" s="250">
        <v>0</v>
      </c>
      <c r="Q30" s="250">
        <v>0</v>
      </c>
      <c r="R30" s="250">
        <v>0</v>
      </c>
      <c r="S30" s="250">
        <v>0</v>
      </c>
      <c r="T30" s="250">
        <v>0</v>
      </c>
      <c r="U30" s="250">
        <v>0</v>
      </c>
      <c r="V30" s="250">
        <v>0</v>
      </c>
      <c r="W30" s="250">
        <v>0</v>
      </c>
      <c r="X30" s="250">
        <v>0</v>
      </c>
      <c r="Y30" s="250">
        <v>0</v>
      </c>
      <c r="Z30" s="250">
        <v>0</v>
      </c>
      <c r="AA30" s="250">
        <v>0</v>
      </c>
      <c r="AB30" s="250">
        <v>0</v>
      </c>
      <c r="AC30" s="249">
        <v>4.8100000000000005</v>
      </c>
      <c r="AD30" s="250">
        <v>0</v>
      </c>
      <c r="AE30" s="250">
        <v>0</v>
      </c>
      <c r="AF30" s="250">
        <v>0</v>
      </c>
      <c r="AG30" s="250">
        <v>0</v>
      </c>
      <c r="AH30" s="250">
        <v>0</v>
      </c>
      <c r="AI30" s="250">
        <v>0</v>
      </c>
      <c r="AJ30" s="250">
        <v>0</v>
      </c>
      <c r="AK30" s="250">
        <v>0</v>
      </c>
      <c r="AL30" s="250">
        <v>0</v>
      </c>
      <c r="AM30" s="250">
        <v>0</v>
      </c>
      <c r="AN30" s="250">
        <v>0</v>
      </c>
      <c r="AO30" s="250">
        <v>0</v>
      </c>
      <c r="AP30" s="250">
        <v>0</v>
      </c>
      <c r="AQ30" s="250">
        <v>0</v>
      </c>
      <c r="AR30" s="250">
        <v>0</v>
      </c>
      <c r="AS30" s="250">
        <v>0</v>
      </c>
      <c r="AT30" s="250">
        <v>0</v>
      </c>
      <c r="AU30" s="250">
        <v>0</v>
      </c>
      <c r="AV30" s="250">
        <v>0</v>
      </c>
      <c r="AW30" s="250">
        <v>0</v>
      </c>
      <c r="AX30" s="250">
        <v>0</v>
      </c>
      <c r="AY30" s="250">
        <v>0</v>
      </c>
      <c r="AZ30" s="250">
        <v>0</v>
      </c>
      <c r="BA30" s="250">
        <v>0</v>
      </c>
      <c r="BB30" s="250">
        <v>0</v>
      </c>
      <c r="BC30" s="250">
        <v>0</v>
      </c>
      <c r="BD30" s="250">
        <v>5.0600000000000005</v>
      </c>
      <c r="BE30" s="250">
        <v>0.25</v>
      </c>
    </row>
    <row r="31" spans="1:57" ht="13.8" x14ac:dyDescent="0.25">
      <c r="A31" s="243" t="s">
        <v>206</v>
      </c>
      <c r="B31" s="244" t="s">
        <v>244</v>
      </c>
      <c r="C31" s="243" t="s">
        <v>51</v>
      </c>
      <c r="D31" s="250">
        <v>65.09</v>
      </c>
      <c r="E31" s="250">
        <v>0</v>
      </c>
      <c r="F31" s="250">
        <v>0</v>
      </c>
      <c r="G31" s="250">
        <v>0</v>
      </c>
      <c r="H31" s="250">
        <v>0</v>
      </c>
      <c r="I31" s="250">
        <v>0</v>
      </c>
      <c r="J31" s="250">
        <v>0</v>
      </c>
      <c r="K31" s="250">
        <v>0</v>
      </c>
      <c r="L31" s="250">
        <v>0</v>
      </c>
      <c r="M31" s="250">
        <v>0</v>
      </c>
      <c r="N31" s="250">
        <v>0</v>
      </c>
      <c r="O31" s="250">
        <v>0</v>
      </c>
      <c r="P31" s="250">
        <v>0.57999999999999996</v>
      </c>
      <c r="Q31" s="250">
        <v>0</v>
      </c>
      <c r="R31" s="250">
        <v>0.15</v>
      </c>
      <c r="S31" s="250">
        <v>0</v>
      </c>
      <c r="T31" s="250">
        <v>0</v>
      </c>
      <c r="U31" s="250">
        <v>0</v>
      </c>
      <c r="V31" s="250">
        <v>0</v>
      </c>
      <c r="W31" s="250">
        <v>0</v>
      </c>
      <c r="X31" s="250">
        <v>0</v>
      </c>
      <c r="Y31" s="250">
        <v>0.18</v>
      </c>
      <c r="Z31" s="250">
        <v>0</v>
      </c>
      <c r="AA31" s="250">
        <v>0</v>
      </c>
      <c r="AB31" s="250">
        <v>0</v>
      </c>
      <c r="AC31" s="250">
        <v>0</v>
      </c>
      <c r="AD31" s="249">
        <v>64.510000000000005</v>
      </c>
      <c r="AE31" s="250">
        <v>0</v>
      </c>
      <c r="AF31" s="250">
        <v>0</v>
      </c>
      <c r="AG31" s="250">
        <v>0</v>
      </c>
      <c r="AH31" s="250">
        <v>0</v>
      </c>
      <c r="AI31" s="250">
        <v>0</v>
      </c>
      <c r="AJ31" s="250">
        <v>0</v>
      </c>
      <c r="AK31" s="250">
        <v>0</v>
      </c>
      <c r="AL31" s="250">
        <v>0</v>
      </c>
      <c r="AM31" s="250">
        <v>0</v>
      </c>
      <c r="AN31" s="250">
        <v>0</v>
      </c>
      <c r="AO31" s="250">
        <v>0.18</v>
      </c>
      <c r="AP31" s="250">
        <v>0</v>
      </c>
      <c r="AQ31" s="250">
        <v>0</v>
      </c>
      <c r="AR31" s="250">
        <v>0</v>
      </c>
      <c r="AS31" s="250">
        <v>0.25</v>
      </c>
      <c r="AT31" s="250">
        <v>0</v>
      </c>
      <c r="AU31" s="250">
        <v>0</v>
      </c>
      <c r="AV31" s="250">
        <v>0</v>
      </c>
      <c r="AW31" s="250">
        <v>0</v>
      </c>
      <c r="AX31" s="250">
        <v>0</v>
      </c>
      <c r="AY31" s="250">
        <v>0</v>
      </c>
      <c r="AZ31" s="250">
        <v>0</v>
      </c>
      <c r="BA31" s="250">
        <v>0</v>
      </c>
      <c r="BB31" s="250">
        <v>0</v>
      </c>
      <c r="BC31" s="250">
        <v>0.57999999999999996</v>
      </c>
      <c r="BD31" s="250">
        <v>65.240000000000009</v>
      </c>
      <c r="BE31" s="250">
        <v>0.15000000000000002</v>
      </c>
    </row>
    <row r="32" spans="1:57" ht="13.8" x14ac:dyDescent="0.25">
      <c r="A32" s="243" t="s">
        <v>206</v>
      </c>
      <c r="B32" s="244" t="s">
        <v>245</v>
      </c>
      <c r="C32" s="243" t="s">
        <v>52</v>
      </c>
      <c r="D32" s="250">
        <v>27.630000000000003</v>
      </c>
      <c r="E32" s="250">
        <v>0</v>
      </c>
      <c r="F32" s="250">
        <v>0</v>
      </c>
      <c r="G32" s="250">
        <v>0</v>
      </c>
      <c r="H32" s="250">
        <v>0</v>
      </c>
      <c r="I32" s="250">
        <v>0</v>
      </c>
      <c r="J32" s="250">
        <v>0</v>
      </c>
      <c r="K32" s="250">
        <v>0</v>
      </c>
      <c r="L32" s="250">
        <v>0</v>
      </c>
      <c r="M32" s="250">
        <v>0</v>
      </c>
      <c r="N32" s="250">
        <v>0</v>
      </c>
      <c r="O32" s="250">
        <v>0</v>
      </c>
      <c r="P32" s="250">
        <v>0</v>
      </c>
      <c r="Q32" s="250">
        <v>0</v>
      </c>
      <c r="R32" s="250">
        <v>0</v>
      </c>
      <c r="S32" s="250">
        <v>0</v>
      </c>
      <c r="T32" s="250">
        <v>0</v>
      </c>
      <c r="U32" s="250">
        <v>0</v>
      </c>
      <c r="V32" s="250">
        <v>0</v>
      </c>
      <c r="W32" s="250">
        <v>0</v>
      </c>
      <c r="X32" s="250">
        <v>0</v>
      </c>
      <c r="Y32" s="250">
        <v>0</v>
      </c>
      <c r="Z32" s="250">
        <v>0</v>
      </c>
      <c r="AA32" s="250">
        <v>0</v>
      </c>
      <c r="AB32" s="250">
        <v>0</v>
      </c>
      <c r="AC32" s="250">
        <v>0</v>
      </c>
      <c r="AD32" s="250">
        <v>0</v>
      </c>
      <c r="AE32" s="249">
        <v>27.630000000000003</v>
      </c>
      <c r="AF32" s="250">
        <v>0</v>
      </c>
      <c r="AG32" s="250">
        <v>0</v>
      </c>
      <c r="AH32" s="250">
        <v>0</v>
      </c>
      <c r="AI32" s="250">
        <v>0</v>
      </c>
      <c r="AJ32" s="250">
        <v>0</v>
      </c>
      <c r="AK32" s="250">
        <v>0</v>
      </c>
      <c r="AL32" s="250">
        <v>0</v>
      </c>
      <c r="AM32" s="250">
        <v>0</v>
      </c>
      <c r="AN32" s="250">
        <v>0</v>
      </c>
      <c r="AO32" s="250">
        <v>0</v>
      </c>
      <c r="AP32" s="250">
        <v>0</v>
      </c>
      <c r="AQ32" s="250">
        <v>0</v>
      </c>
      <c r="AR32" s="250">
        <v>0</v>
      </c>
      <c r="AS32" s="250">
        <v>0</v>
      </c>
      <c r="AT32" s="250">
        <v>0</v>
      </c>
      <c r="AU32" s="250">
        <v>0</v>
      </c>
      <c r="AV32" s="250">
        <v>0</v>
      </c>
      <c r="AW32" s="250">
        <v>0</v>
      </c>
      <c r="AX32" s="250">
        <v>0</v>
      </c>
      <c r="AY32" s="250">
        <v>0</v>
      </c>
      <c r="AZ32" s="250">
        <v>0</v>
      </c>
      <c r="BA32" s="250">
        <v>0</v>
      </c>
      <c r="BB32" s="250">
        <v>0</v>
      </c>
      <c r="BC32" s="250">
        <v>0</v>
      </c>
      <c r="BD32" s="250">
        <v>30.810000000000002</v>
      </c>
      <c r="BE32" s="250">
        <v>3.1799999999999997</v>
      </c>
    </row>
    <row r="33" spans="1:57" ht="13.8" x14ac:dyDescent="0.25">
      <c r="A33" s="243" t="s">
        <v>206</v>
      </c>
      <c r="B33" s="244" t="s">
        <v>246</v>
      </c>
      <c r="C33" s="243" t="s">
        <v>47</v>
      </c>
      <c r="D33" s="250">
        <v>2297.7800000000002</v>
      </c>
      <c r="E33" s="250">
        <v>0</v>
      </c>
      <c r="F33" s="250">
        <v>0</v>
      </c>
      <c r="G33" s="250">
        <v>0</v>
      </c>
      <c r="H33" s="250">
        <v>0</v>
      </c>
      <c r="I33" s="250">
        <v>0</v>
      </c>
      <c r="J33" s="250">
        <v>0</v>
      </c>
      <c r="K33" s="250">
        <v>0</v>
      </c>
      <c r="L33" s="250">
        <v>0</v>
      </c>
      <c r="M33" s="250">
        <v>0</v>
      </c>
      <c r="N33" s="250">
        <v>0</v>
      </c>
      <c r="O33" s="250">
        <v>0</v>
      </c>
      <c r="P33" s="250">
        <v>0</v>
      </c>
      <c r="Q33" s="250">
        <v>0</v>
      </c>
      <c r="R33" s="250">
        <v>0</v>
      </c>
      <c r="S33" s="250">
        <v>0</v>
      </c>
      <c r="T33" s="250">
        <v>0</v>
      </c>
      <c r="U33" s="250">
        <v>0</v>
      </c>
      <c r="V33" s="250">
        <v>0</v>
      </c>
      <c r="W33" s="250">
        <v>0</v>
      </c>
      <c r="X33" s="250">
        <v>0</v>
      </c>
      <c r="Y33" s="250">
        <v>0</v>
      </c>
      <c r="Z33" s="250">
        <v>0</v>
      </c>
      <c r="AA33" s="250">
        <v>0</v>
      </c>
      <c r="AB33" s="250">
        <v>0</v>
      </c>
      <c r="AC33" s="250">
        <v>0</v>
      </c>
      <c r="AD33" s="250">
        <v>0</v>
      </c>
      <c r="AE33" s="250">
        <v>0</v>
      </c>
      <c r="AF33" s="249">
        <v>2297.7800000000002</v>
      </c>
      <c r="AG33" s="250">
        <v>0</v>
      </c>
      <c r="AH33" s="250">
        <v>0</v>
      </c>
      <c r="AI33" s="250">
        <v>0</v>
      </c>
      <c r="AJ33" s="250">
        <v>0</v>
      </c>
      <c r="AK33" s="250">
        <v>0</v>
      </c>
      <c r="AL33" s="250">
        <v>0</v>
      </c>
      <c r="AM33" s="250">
        <v>0</v>
      </c>
      <c r="AN33" s="250">
        <v>0</v>
      </c>
      <c r="AO33" s="250">
        <v>0</v>
      </c>
      <c r="AP33" s="250">
        <v>0</v>
      </c>
      <c r="AQ33" s="250">
        <v>0</v>
      </c>
      <c r="AR33" s="250">
        <v>0</v>
      </c>
      <c r="AS33" s="250">
        <v>0</v>
      </c>
      <c r="AT33" s="250">
        <v>0</v>
      </c>
      <c r="AU33" s="250">
        <v>0</v>
      </c>
      <c r="AV33" s="250">
        <v>0</v>
      </c>
      <c r="AW33" s="250">
        <v>0</v>
      </c>
      <c r="AX33" s="250">
        <v>0</v>
      </c>
      <c r="AY33" s="250">
        <v>0</v>
      </c>
      <c r="AZ33" s="250">
        <v>0</v>
      </c>
      <c r="BA33" s="250">
        <v>0</v>
      </c>
      <c r="BB33" s="250">
        <v>0</v>
      </c>
      <c r="BC33" s="250">
        <v>0</v>
      </c>
      <c r="BD33" s="250">
        <v>2299.09</v>
      </c>
      <c r="BE33" s="250">
        <v>1.31</v>
      </c>
    </row>
    <row r="34" spans="1:57" ht="13.8" x14ac:dyDescent="0.25">
      <c r="A34" s="243" t="s">
        <v>206</v>
      </c>
      <c r="B34" s="244" t="s">
        <v>247</v>
      </c>
      <c r="C34" s="243" t="s">
        <v>48</v>
      </c>
      <c r="D34" s="250">
        <v>1.01</v>
      </c>
      <c r="E34" s="250">
        <v>0</v>
      </c>
      <c r="F34" s="250">
        <v>0</v>
      </c>
      <c r="G34" s="250">
        <v>0</v>
      </c>
      <c r="H34" s="250">
        <v>0</v>
      </c>
      <c r="I34" s="250">
        <v>0</v>
      </c>
      <c r="J34" s="250">
        <v>0</v>
      </c>
      <c r="K34" s="250">
        <v>0</v>
      </c>
      <c r="L34" s="250">
        <v>0</v>
      </c>
      <c r="M34" s="250">
        <v>0</v>
      </c>
      <c r="N34" s="250">
        <v>0</v>
      </c>
      <c r="O34" s="250">
        <v>0</v>
      </c>
      <c r="P34" s="250">
        <v>0</v>
      </c>
      <c r="Q34" s="250">
        <v>0</v>
      </c>
      <c r="R34" s="250">
        <v>0</v>
      </c>
      <c r="S34" s="250">
        <v>0</v>
      </c>
      <c r="T34" s="250">
        <v>0</v>
      </c>
      <c r="U34" s="250">
        <v>0</v>
      </c>
      <c r="V34" s="250">
        <v>0</v>
      </c>
      <c r="W34" s="250">
        <v>0</v>
      </c>
      <c r="X34" s="250">
        <v>0</v>
      </c>
      <c r="Y34" s="250">
        <v>0</v>
      </c>
      <c r="Z34" s="250">
        <v>0</v>
      </c>
      <c r="AA34" s="250">
        <v>0</v>
      </c>
      <c r="AB34" s="250">
        <v>0</v>
      </c>
      <c r="AC34" s="250">
        <v>0</v>
      </c>
      <c r="AD34" s="250">
        <v>0</v>
      </c>
      <c r="AE34" s="250">
        <v>0</v>
      </c>
      <c r="AF34" s="250">
        <v>0</v>
      </c>
      <c r="AG34" s="249">
        <v>1.01</v>
      </c>
      <c r="AH34" s="250">
        <v>0</v>
      </c>
      <c r="AI34" s="250">
        <v>0</v>
      </c>
      <c r="AJ34" s="250">
        <v>0</v>
      </c>
      <c r="AK34" s="250">
        <v>0</v>
      </c>
      <c r="AL34" s="250">
        <v>0</v>
      </c>
      <c r="AM34" s="250">
        <v>0</v>
      </c>
      <c r="AN34" s="250">
        <v>0</v>
      </c>
      <c r="AO34" s="250">
        <v>0</v>
      </c>
      <c r="AP34" s="250">
        <v>0</v>
      </c>
      <c r="AQ34" s="250">
        <v>0</v>
      </c>
      <c r="AR34" s="250">
        <v>0</v>
      </c>
      <c r="AS34" s="250">
        <v>0</v>
      </c>
      <c r="AT34" s="250">
        <v>0</v>
      </c>
      <c r="AU34" s="250">
        <v>0</v>
      </c>
      <c r="AV34" s="250">
        <v>0</v>
      </c>
      <c r="AW34" s="250">
        <v>0</v>
      </c>
      <c r="AX34" s="250">
        <v>0</v>
      </c>
      <c r="AY34" s="250">
        <v>0</v>
      </c>
      <c r="AZ34" s="250">
        <v>0</v>
      </c>
      <c r="BA34" s="250">
        <v>0</v>
      </c>
      <c r="BB34" s="250">
        <v>0</v>
      </c>
      <c r="BC34" s="250">
        <v>0</v>
      </c>
      <c r="BD34" s="250">
        <v>1.1200000000000001</v>
      </c>
      <c r="BE34" s="250">
        <v>0.11</v>
      </c>
    </row>
    <row r="35" spans="1:57" ht="13.8" x14ac:dyDescent="0.25">
      <c r="A35" s="243" t="s">
        <v>206</v>
      </c>
      <c r="B35" s="244" t="s">
        <v>213</v>
      </c>
      <c r="C35" s="243" t="s">
        <v>214</v>
      </c>
      <c r="D35" s="250">
        <v>0</v>
      </c>
      <c r="E35" s="250">
        <v>0</v>
      </c>
      <c r="F35" s="250">
        <v>0</v>
      </c>
      <c r="G35" s="250">
        <v>0</v>
      </c>
      <c r="H35" s="250">
        <v>0</v>
      </c>
      <c r="I35" s="250">
        <v>0</v>
      </c>
      <c r="J35" s="250">
        <v>0</v>
      </c>
      <c r="K35" s="250">
        <v>0</v>
      </c>
      <c r="L35" s="250">
        <v>0</v>
      </c>
      <c r="M35" s="250">
        <v>0</v>
      </c>
      <c r="N35" s="250">
        <v>0</v>
      </c>
      <c r="O35" s="250">
        <v>0</v>
      </c>
      <c r="P35" s="250">
        <v>0</v>
      </c>
      <c r="Q35" s="250">
        <v>0</v>
      </c>
      <c r="R35" s="250">
        <v>0</v>
      </c>
      <c r="S35" s="250">
        <v>0</v>
      </c>
      <c r="T35" s="250">
        <v>0</v>
      </c>
      <c r="U35" s="250">
        <v>0</v>
      </c>
      <c r="V35" s="250">
        <v>0</v>
      </c>
      <c r="W35" s="250">
        <v>0</v>
      </c>
      <c r="X35" s="250">
        <v>0</v>
      </c>
      <c r="Y35" s="250">
        <v>0</v>
      </c>
      <c r="Z35" s="250">
        <v>0</v>
      </c>
      <c r="AA35" s="250">
        <v>0</v>
      </c>
      <c r="AB35" s="250">
        <v>0</v>
      </c>
      <c r="AC35" s="250">
        <v>0</v>
      </c>
      <c r="AD35" s="250">
        <v>0</v>
      </c>
      <c r="AE35" s="250">
        <v>0</v>
      </c>
      <c r="AF35" s="250">
        <v>0</v>
      </c>
      <c r="AG35" s="250">
        <v>0</v>
      </c>
      <c r="AH35" s="249">
        <v>0</v>
      </c>
      <c r="AI35" s="250">
        <v>0</v>
      </c>
      <c r="AJ35" s="250">
        <v>0</v>
      </c>
      <c r="AK35" s="250">
        <v>0</v>
      </c>
      <c r="AL35" s="250">
        <v>0</v>
      </c>
      <c r="AM35" s="250">
        <v>0</v>
      </c>
      <c r="AN35" s="250">
        <v>0</v>
      </c>
      <c r="AO35" s="250">
        <v>0</v>
      </c>
      <c r="AP35" s="250">
        <v>0</v>
      </c>
      <c r="AQ35" s="250">
        <v>0</v>
      </c>
      <c r="AR35" s="250">
        <v>0</v>
      </c>
      <c r="AS35" s="250">
        <v>0</v>
      </c>
      <c r="AT35" s="250">
        <v>0</v>
      </c>
      <c r="AU35" s="250">
        <v>0</v>
      </c>
      <c r="AV35" s="250">
        <v>0</v>
      </c>
      <c r="AW35" s="250">
        <v>0</v>
      </c>
      <c r="AX35" s="250">
        <v>0</v>
      </c>
      <c r="AY35" s="250">
        <v>0</v>
      </c>
      <c r="AZ35" s="250">
        <v>0</v>
      </c>
      <c r="BA35" s="250">
        <v>0</v>
      </c>
      <c r="BB35" s="250">
        <v>0</v>
      </c>
      <c r="BC35" s="250">
        <v>0</v>
      </c>
      <c r="BD35" s="250">
        <v>0</v>
      </c>
      <c r="BE35" s="250">
        <v>0</v>
      </c>
    </row>
    <row r="36" spans="1:57" ht="13.8" x14ac:dyDescent="0.25">
      <c r="A36" s="243" t="s">
        <v>206</v>
      </c>
      <c r="B36" s="244" t="s">
        <v>169</v>
      </c>
      <c r="C36" s="243" t="s">
        <v>121</v>
      </c>
      <c r="D36" s="250">
        <v>3.41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  <c r="J36" s="250">
        <v>0</v>
      </c>
      <c r="K36" s="250">
        <v>0</v>
      </c>
      <c r="L36" s="250">
        <v>0</v>
      </c>
      <c r="M36" s="250">
        <v>0</v>
      </c>
      <c r="N36" s="250">
        <v>0</v>
      </c>
      <c r="O36" s="250">
        <v>0</v>
      </c>
      <c r="P36" s="250">
        <v>0</v>
      </c>
      <c r="Q36" s="250">
        <v>0</v>
      </c>
      <c r="R36" s="250">
        <v>0</v>
      </c>
      <c r="S36" s="250">
        <v>0</v>
      </c>
      <c r="T36" s="250">
        <v>0</v>
      </c>
      <c r="U36" s="250">
        <v>0</v>
      </c>
      <c r="V36" s="250">
        <v>0</v>
      </c>
      <c r="W36" s="250">
        <v>0</v>
      </c>
      <c r="X36" s="250">
        <v>0</v>
      </c>
      <c r="Y36" s="250">
        <v>0</v>
      </c>
      <c r="Z36" s="250">
        <v>0</v>
      </c>
      <c r="AA36" s="250">
        <v>0</v>
      </c>
      <c r="AB36" s="250">
        <v>0</v>
      </c>
      <c r="AC36" s="250">
        <v>0</v>
      </c>
      <c r="AD36" s="250">
        <v>0</v>
      </c>
      <c r="AE36" s="250">
        <v>0</v>
      </c>
      <c r="AF36" s="250">
        <v>0</v>
      </c>
      <c r="AG36" s="250">
        <v>0</v>
      </c>
      <c r="AH36" s="250">
        <v>0</v>
      </c>
      <c r="AI36" s="249">
        <v>3.41</v>
      </c>
      <c r="AJ36" s="250">
        <v>0</v>
      </c>
      <c r="AK36" s="250">
        <v>0</v>
      </c>
      <c r="AL36" s="250">
        <v>0</v>
      </c>
      <c r="AM36" s="250">
        <v>0</v>
      </c>
      <c r="AN36" s="250">
        <v>0</v>
      </c>
      <c r="AO36" s="250">
        <v>0</v>
      </c>
      <c r="AP36" s="250">
        <v>0</v>
      </c>
      <c r="AQ36" s="250">
        <v>0</v>
      </c>
      <c r="AR36" s="250">
        <v>0</v>
      </c>
      <c r="AS36" s="250">
        <v>0</v>
      </c>
      <c r="AT36" s="250">
        <v>0</v>
      </c>
      <c r="AU36" s="250">
        <v>0</v>
      </c>
      <c r="AV36" s="250">
        <v>0</v>
      </c>
      <c r="AW36" s="250">
        <v>0</v>
      </c>
      <c r="AX36" s="250">
        <v>0</v>
      </c>
      <c r="AY36" s="250">
        <v>0</v>
      </c>
      <c r="AZ36" s="250">
        <v>0</v>
      </c>
      <c r="BA36" s="250">
        <v>0</v>
      </c>
      <c r="BB36" s="250">
        <v>0</v>
      </c>
      <c r="BC36" s="250">
        <v>0</v>
      </c>
      <c r="BD36" s="250">
        <v>3.41</v>
      </c>
      <c r="BE36" s="250">
        <v>0</v>
      </c>
    </row>
    <row r="37" spans="1:57" ht="13.8" x14ac:dyDescent="0.25">
      <c r="A37" s="243" t="s">
        <v>206</v>
      </c>
      <c r="B37" s="244" t="s">
        <v>55</v>
      </c>
      <c r="C37" s="243" t="s">
        <v>56</v>
      </c>
      <c r="D37" s="250">
        <v>5.2</v>
      </c>
      <c r="E37" s="250">
        <v>0</v>
      </c>
      <c r="F37" s="250">
        <v>0</v>
      </c>
      <c r="G37" s="250">
        <v>0</v>
      </c>
      <c r="H37" s="250">
        <v>0</v>
      </c>
      <c r="I37" s="250">
        <v>0</v>
      </c>
      <c r="J37" s="250">
        <v>0</v>
      </c>
      <c r="K37" s="250">
        <v>0</v>
      </c>
      <c r="L37" s="250">
        <v>0</v>
      </c>
      <c r="M37" s="250">
        <v>0</v>
      </c>
      <c r="N37" s="250">
        <v>0</v>
      </c>
      <c r="O37" s="250">
        <v>0</v>
      </c>
      <c r="P37" s="250">
        <v>0</v>
      </c>
      <c r="Q37" s="250">
        <v>0</v>
      </c>
      <c r="R37" s="250">
        <v>0</v>
      </c>
      <c r="S37" s="250">
        <v>0</v>
      </c>
      <c r="T37" s="250">
        <v>0</v>
      </c>
      <c r="U37" s="250">
        <v>0</v>
      </c>
      <c r="V37" s="250">
        <v>0</v>
      </c>
      <c r="W37" s="250">
        <v>0</v>
      </c>
      <c r="X37" s="250">
        <v>0</v>
      </c>
      <c r="Y37" s="250">
        <v>0</v>
      </c>
      <c r="Z37" s="250">
        <v>0</v>
      </c>
      <c r="AA37" s="250">
        <v>0</v>
      </c>
      <c r="AB37" s="250">
        <v>0</v>
      </c>
      <c r="AC37" s="250">
        <v>0</v>
      </c>
      <c r="AD37" s="250">
        <v>0</v>
      </c>
      <c r="AE37" s="250">
        <v>0</v>
      </c>
      <c r="AF37" s="250">
        <v>0</v>
      </c>
      <c r="AG37" s="250">
        <v>0</v>
      </c>
      <c r="AH37" s="250">
        <v>0</v>
      </c>
      <c r="AI37" s="250">
        <v>0</v>
      </c>
      <c r="AJ37" s="249">
        <v>5.2</v>
      </c>
      <c r="AK37" s="250">
        <v>0</v>
      </c>
      <c r="AL37" s="250">
        <v>0</v>
      </c>
      <c r="AM37" s="250">
        <v>0</v>
      </c>
      <c r="AN37" s="250">
        <v>0</v>
      </c>
      <c r="AO37" s="250">
        <v>0</v>
      </c>
      <c r="AP37" s="250">
        <v>0</v>
      </c>
      <c r="AQ37" s="250">
        <v>0</v>
      </c>
      <c r="AR37" s="250">
        <v>0</v>
      </c>
      <c r="AS37" s="250">
        <v>0</v>
      </c>
      <c r="AT37" s="250">
        <v>0</v>
      </c>
      <c r="AU37" s="250">
        <v>0</v>
      </c>
      <c r="AV37" s="250">
        <v>0</v>
      </c>
      <c r="AW37" s="250">
        <v>0</v>
      </c>
      <c r="AX37" s="250">
        <v>0</v>
      </c>
      <c r="AY37" s="250">
        <v>0</v>
      </c>
      <c r="AZ37" s="250">
        <v>0</v>
      </c>
      <c r="BA37" s="250">
        <v>0</v>
      </c>
      <c r="BB37" s="250">
        <v>0</v>
      </c>
      <c r="BC37" s="250">
        <v>0</v>
      </c>
      <c r="BD37" s="250">
        <v>7.2</v>
      </c>
      <c r="BE37" s="250">
        <v>2</v>
      </c>
    </row>
    <row r="38" spans="1:57" ht="13.8" x14ac:dyDescent="0.25">
      <c r="A38" s="243" t="s">
        <v>206</v>
      </c>
      <c r="B38" s="244" t="s">
        <v>69</v>
      </c>
      <c r="C38" s="243" t="s">
        <v>70</v>
      </c>
      <c r="D38" s="250">
        <v>13.645</v>
      </c>
      <c r="E38" s="250">
        <v>0</v>
      </c>
      <c r="F38" s="250">
        <v>0</v>
      </c>
      <c r="G38" s="250">
        <v>0</v>
      </c>
      <c r="H38" s="250">
        <v>0</v>
      </c>
      <c r="I38" s="250">
        <v>0</v>
      </c>
      <c r="J38" s="250">
        <v>0</v>
      </c>
      <c r="K38" s="250">
        <v>0</v>
      </c>
      <c r="L38" s="250">
        <v>0</v>
      </c>
      <c r="M38" s="250">
        <v>0</v>
      </c>
      <c r="N38" s="250">
        <v>0</v>
      </c>
      <c r="O38" s="250">
        <v>0</v>
      </c>
      <c r="P38" s="250">
        <v>0</v>
      </c>
      <c r="Q38" s="250">
        <v>0</v>
      </c>
      <c r="R38" s="250">
        <v>0</v>
      </c>
      <c r="S38" s="250">
        <v>0</v>
      </c>
      <c r="T38" s="250">
        <v>0</v>
      </c>
      <c r="U38" s="250">
        <v>0</v>
      </c>
      <c r="V38" s="250">
        <v>0</v>
      </c>
      <c r="W38" s="250">
        <v>0</v>
      </c>
      <c r="X38" s="250">
        <v>0</v>
      </c>
      <c r="Y38" s="250">
        <v>0</v>
      </c>
      <c r="Z38" s="250">
        <v>0</v>
      </c>
      <c r="AA38" s="250">
        <v>0</v>
      </c>
      <c r="AB38" s="250">
        <v>0</v>
      </c>
      <c r="AC38" s="250">
        <v>0</v>
      </c>
      <c r="AD38" s="250">
        <v>0</v>
      </c>
      <c r="AE38" s="250">
        <v>0</v>
      </c>
      <c r="AF38" s="250">
        <v>0</v>
      </c>
      <c r="AG38" s="250">
        <v>0</v>
      </c>
      <c r="AH38" s="250">
        <v>0</v>
      </c>
      <c r="AI38" s="250">
        <v>0</v>
      </c>
      <c r="AJ38" s="250">
        <v>0</v>
      </c>
      <c r="AK38" s="249">
        <v>13.645</v>
      </c>
      <c r="AL38" s="250">
        <v>0</v>
      </c>
      <c r="AM38" s="250">
        <v>0</v>
      </c>
      <c r="AN38" s="250">
        <v>0</v>
      </c>
      <c r="AO38" s="250">
        <v>0</v>
      </c>
      <c r="AP38" s="250">
        <v>0</v>
      </c>
      <c r="AQ38" s="250">
        <v>0</v>
      </c>
      <c r="AR38" s="250">
        <v>0</v>
      </c>
      <c r="AS38" s="250">
        <v>0</v>
      </c>
      <c r="AT38" s="250">
        <v>0</v>
      </c>
      <c r="AU38" s="250">
        <v>0</v>
      </c>
      <c r="AV38" s="250">
        <v>0</v>
      </c>
      <c r="AW38" s="250">
        <v>0</v>
      </c>
      <c r="AX38" s="250">
        <v>0</v>
      </c>
      <c r="AY38" s="250">
        <v>0</v>
      </c>
      <c r="AZ38" s="250">
        <v>0</v>
      </c>
      <c r="BA38" s="250">
        <v>0</v>
      </c>
      <c r="BB38" s="250">
        <v>0</v>
      </c>
      <c r="BC38" s="250">
        <v>0</v>
      </c>
      <c r="BD38" s="250">
        <v>13.645</v>
      </c>
      <c r="BE38" s="250">
        <v>0</v>
      </c>
    </row>
    <row r="39" spans="1:57" ht="27.6" x14ac:dyDescent="0.25">
      <c r="A39" s="243" t="s">
        <v>206</v>
      </c>
      <c r="B39" s="244" t="s">
        <v>72</v>
      </c>
      <c r="C39" s="243" t="s">
        <v>73</v>
      </c>
      <c r="D39" s="250">
        <v>88.21</v>
      </c>
      <c r="E39" s="250">
        <v>0</v>
      </c>
      <c r="F39" s="250">
        <v>0</v>
      </c>
      <c r="G39" s="250">
        <v>0</v>
      </c>
      <c r="H39" s="250">
        <v>0</v>
      </c>
      <c r="I39" s="250">
        <v>0</v>
      </c>
      <c r="J39" s="250">
        <v>0</v>
      </c>
      <c r="K39" s="250">
        <v>0</v>
      </c>
      <c r="L39" s="250">
        <v>0</v>
      </c>
      <c r="M39" s="250">
        <v>0</v>
      </c>
      <c r="N39" s="250">
        <v>0</v>
      </c>
      <c r="O39" s="250">
        <v>0</v>
      </c>
      <c r="P39" s="250">
        <v>0</v>
      </c>
      <c r="Q39" s="250">
        <v>0</v>
      </c>
      <c r="R39" s="250">
        <v>0</v>
      </c>
      <c r="S39" s="250">
        <v>0</v>
      </c>
      <c r="T39" s="250">
        <v>0</v>
      </c>
      <c r="U39" s="250">
        <v>0</v>
      </c>
      <c r="V39" s="250">
        <v>0</v>
      </c>
      <c r="W39" s="250">
        <v>0</v>
      </c>
      <c r="X39" s="250">
        <v>0</v>
      </c>
      <c r="Y39" s="250">
        <v>0</v>
      </c>
      <c r="Z39" s="250">
        <v>0</v>
      </c>
      <c r="AA39" s="250">
        <v>0</v>
      </c>
      <c r="AB39" s="250">
        <v>0</v>
      </c>
      <c r="AC39" s="250">
        <v>0</v>
      </c>
      <c r="AD39" s="250">
        <v>0</v>
      </c>
      <c r="AE39" s="250">
        <v>0</v>
      </c>
      <c r="AF39" s="250">
        <v>0</v>
      </c>
      <c r="AG39" s="250">
        <v>0</v>
      </c>
      <c r="AH39" s="250">
        <v>0</v>
      </c>
      <c r="AI39" s="250">
        <v>0</v>
      </c>
      <c r="AJ39" s="250">
        <v>0</v>
      </c>
      <c r="AK39" s="250">
        <v>0</v>
      </c>
      <c r="AL39" s="249">
        <v>88.21</v>
      </c>
      <c r="AM39" s="250">
        <v>0</v>
      </c>
      <c r="AN39" s="250">
        <v>0</v>
      </c>
      <c r="AO39" s="250">
        <v>0</v>
      </c>
      <c r="AP39" s="250">
        <v>0</v>
      </c>
      <c r="AQ39" s="250">
        <v>0</v>
      </c>
      <c r="AR39" s="250">
        <v>0</v>
      </c>
      <c r="AS39" s="250">
        <v>0</v>
      </c>
      <c r="AT39" s="250">
        <v>0</v>
      </c>
      <c r="AU39" s="250">
        <v>0</v>
      </c>
      <c r="AV39" s="250">
        <v>0</v>
      </c>
      <c r="AW39" s="250">
        <v>0</v>
      </c>
      <c r="AX39" s="250">
        <v>0</v>
      </c>
      <c r="AY39" s="250">
        <v>0</v>
      </c>
      <c r="AZ39" s="250">
        <v>0</v>
      </c>
      <c r="BA39" s="250">
        <v>0</v>
      </c>
      <c r="BB39" s="250">
        <v>0</v>
      </c>
      <c r="BC39" s="250">
        <v>0</v>
      </c>
      <c r="BD39" s="250">
        <v>88.21</v>
      </c>
      <c r="BE39" s="250">
        <v>0</v>
      </c>
    </row>
    <row r="40" spans="1:57" ht="13.8" x14ac:dyDescent="0.25">
      <c r="A40" s="243" t="s">
        <v>206</v>
      </c>
      <c r="B40" s="244" t="s">
        <v>248</v>
      </c>
      <c r="C40" s="243" t="s">
        <v>217</v>
      </c>
      <c r="D40" s="250">
        <v>0</v>
      </c>
      <c r="E40" s="250">
        <v>0</v>
      </c>
      <c r="F40" s="250">
        <v>0</v>
      </c>
      <c r="G40" s="250">
        <v>0</v>
      </c>
      <c r="H40" s="250">
        <v>0</v>
      </c>
      <c r="I40" s="250">
        <v>0</v>
      </c>
      <c r="J40" s="250">
        <v>0</v>
      </c>
      <c r="K40" s="250">
        <v>0</v>
      </c>
      <c r="L40" s="250">
        <v>0</v>
      </c>
      <c r="M40" s="250">
        <v>0</v>
      </c>
      <c r="N40" s="250">
        <v>0</v>
      </c>
      <c r="O40" s="250">
        <v>0</v>
      </c>
      <c r="P40" s="250">
        <v>0</v>
      </c>
      <c r="Q40" s="250">
        <v>0</v>
      </c>
      <c r="R40" s="250">
        <v>0</v>
      </c>
      <c r="S40" s="250">
        <v>0</v>
      </c>
      <c r="T40" s="250">
        <v>0</v>
      </c>
      <c r="U40" s="250">
        <v>0</v>
      </c>
      <c r="V40" s="250">
        <v>0</v>
      </c>
      <c r="W40" s="250">
        <v>0</v>
      </c>
      <c r="X40" s="250">
        <v>0</v>
      </c>
      <c r="Y40" s="250">
        <v>0</v>
      </c>
      <c r="Z40" s="250">
        <v>0</v>
      </c>
      <c r="AA40" s="250">
        <v>0</v>
      </c>
      <c r="AB40" s="250">
        <v>0</v>
      </c>
      <c r="AC40" s="250">
        <v>0</v>
      </c>
      <c r="AD40" s="250">
        <v>0</v>
      </c>
      <c r="AE40" s="250">
        <v>0</v>
      </c>
      <c r="AF40" s="250">
        <v>0</v>
      </c>
      <c r="AG40" s="250">
        <v>0</v>
      </c>
      <c r="AH40" s="250">
        <v>0</v>
      </c>
      <c r="AI40" s="250">
        <v>0</v>
      </c>
      <c r="AJ40" s="250">
        <v>0</v>
      </c>
      <c r="AK40" s="250">
        <v>0</v>
      </c>
      <c r="AL40" s="250">
        <v>0</v>
      </c>
      <c r="AM40" s="249">
        <v>0</v>
      </c>
      <c r="AN40" s="250">
        <v>0</v>
      </c>
      <c r="AO40" s="250">
        <v>0</v>
      </c>
      <c r="AP40" s="250">
        <v>0</v>
      </c>
      <c r="AQ40" s="250">
        <v>0</v>
      </c>
      <c r="AR40" s="250">
        <v>0</v>
      </c>
      <c r="AS40" s="250">
        <v>0</v>
      </c>
      <c r="AT40" s="250">
        <v>0</v>
      </c>
      <c r="AU40" s="250">
        <v>0</v>
      </c>
      <c r="AV40" s="250">
        <v>0</v>
      </c>
      <c r="AW40" s="250">
        <v>0</v>
      </c>
      <c r="AX40" s="250">
        <v>0</v>
      </c>
      <c r="AY40" s="250">
        <v>0</v>
      </c>
      <c r="AZ40" s="250">
        <v>0</v>
      </c>
      <c r="BA40" s="250">
        <v>0</v>
      </c>
      <c r="BB40" s="250">
        <v>0</v>
      </c>
      <c r="BC40" s="250">
        <v>0</v>
      </c>
      <c r="BD40" s="250">
        <v>0</v>
      </c>
      <c r="BE40" s="250">
        <v>0</v>
      </c>
    </row>
    <row r="41" spans="1:57" ht="13.8" x14ac:dyDescent="0.25">
      <c r="A41" s="243" t="s">
        <v>206</v>
      </c>
      <c r="B41" s="244" t="s">
        <v>249</v>
      </c>
      <c r="C41" s="243" t="s">
        <v>153</v>
      </c>
      <c r="D41" s="250">
        <v>0</v>
      </c>
      <c r="E41" s="250">
        <v>0</v>
      </c>
      <c r="F41" s="250">
        <v>0</v>
      </c>
      <c r="G41" s="250">
        <v>0</v>
      </c>
      <c r="H41" s="250">
        <v>0</v>
      </c>
      <c r="I41" s="250">
        <v>0</v>
      </c>
      <c r="J41" s="250">
        <v>0</v>
      </c>
      <c r="K41" s="250">
        <v>0</v>
      </c>
      <c r="L41" s="250">
        <v>0</v>
      </c>
      <c r="M41" s="250">
        <v>0</v>
      </c>
      <c r="N41" s="250">
        <v>0</v>
      </c>
      <c r="O41" s="250">
        <v>0</v>
      </c>
      <c r="P41" s="250">
        <v>0</v>
      </c>
      <c r="Q41" s="250">
        <v>0</v>
      </c>
      <c r="R41" s="250">
        <v>0</v>
      </c>
      <c r="S41" s="250">
        <v>0</v>
      </c>
      <c r="T41" s="250">
        <v>0</v>
      </c>
      <c r="U41" s="250">
        <v>0</v>
      </c>
      <c r="V41" s="250">
        <v>0</v>
      </c>
      <c r="W41" s="250">
        <v>0</v>
      </c>
      <c r="X41" s="250">
        <v>0</v>
      </c>
      <c r="Y41" s="250">
        <v>0</v>
      </c>
      <c r="Z41" s="250">
        <v>0</v>
      </c>
      <c r="AA41" s="250">
        <v>0</v>
      </c>
      <c r="AB41" s="250">
        <v>0</v>
      </c>
      <c r="AC41" s="250">
        <v>0</v>
      </c>
      <c r="AD41" s="250">
        <v>0</v>
      </c>
      <c r="AE41" s="250">
        <v>0</v>
      </c>
      <c r="AF41" s="250">
        <v>0</v>
      </c>
      <c r="AG41" s="250">
        <v>0</v>
      </c>
      <c r="AH41" s="250">
        <v>0</v>
      </c>
      <c r="AI41" s="250">
        <v>0</v>
      </c>
      <c r="AJ41" s="250">
        <v>0</v>
      </c>
      <c r="AK41" s="250">
        <v>0</v>
      </c>
      <c r="AL41" s="250">
        <v>0</v>
      </c>
      <c r="AM41" s="250">
        <v>0</v>
      </c>
      <c r="AN41" s="249">
        <v>0</v>
      </c>
      <c r="AO41" s="250">
        <v>0</v>
      </c>
      <c r="AP41" s="250">
        <v>0</v>
      </c>
      <c r="AQ41" s="250">
        <v>0</v>
      </c>
      <c r="AR41" s="250">
        <v>0</v>
      </c>
      <c r="AS41" s="250">
        <v>0</v>
      </c>
      <c r="AT41" s="250">
        <v>0</v>
      </c>
      <c r="AU41" s="250">
        <v>0</v>
      </c>
      <c r="AV41" s="250">
        <v>0</v>
      </c>
      <c r="AW41" s="250">
        <v>0</v>
      </c>
      <c r="AX41" s="250">
        <v>0</v>
      </c>
      <c r="AY41" s="250">
        <v>0</v>
      </c>
      <c r="AZ41" s="250">
        <v>0</v>
      </c>
      <c r="BA41" s="250">
        <v>0</v>
      </c>
      <c r="BB41" s="250">
        <v>0</v>
      </c>
      <c r="BC41" s="250">
        <v>0</v>
      </c>
      <c r="BD41" s="250">
        <v>0</v>
      </c>
      <c r="BE41" s="250">
        <v>0</v>
      </c>
    </row>
    <row r="42" spans="1:57" ht="13.8" x14ac:dyDescent="0.25">
      <c r="A42" s="243" t="s">
        <v>206</v>
      </c>
      <c r="B42" s="244" t="s">
        <v>250</v>
      </c>
      <c r="C42" s="243" t="s">
        <v>53</v>
      </c>
      <c r="D42" s="250">
        <v>1.83</v>
      </c>
      <c r="E42" s="250">
        <v>0</v>
      </c>
      <c r="F42" s="250">
        <v>0</v>
      </c>
      <c r="G42" s="250">
        <v>0</v>
      </c>
      <c r="H42" s="250">
        <v>0</v>
      </c>
      <c r="I42" s="250">
        <v>0</v>
      </c>
      <c r="J42" s="250">
        <v>0</v>
      </c>
      <c r="K42" s="250">
        <v>0</v>
      </c>
      <c r="L42" s="250">
        <v>0</v>
      </c>
      <c r="M42" s="250">
        <v>0</v>
      </c>
      <c r="N42" s="250">
        <v>0</v>
      </c>
      <c r="O42" s="250">
        <v>0</v>
      </c>
      <c r="P42" s="250">
        <v>0</v>
      </c>
      <c r="Q42" s="250">
        <v>0</v>
      </c>
      <c r="R42" s="250">
        <v>0</v>
      </c>
      <c r="S42" s="250">
        <v>0</v>
      </c>
      <c r="T42" s="250">
        <v>0</v>
      </c>
      <c r="U42" s="250">
        <v>0</v>
      </c>
      <c r="V42" s="250">
        <v>0</v>
      </c>
      <c r="W42" s="250">
        <v>0</v>
      </c>
      <c r="X42" s="250">
        <v>0</v>
      </c>
      <c r="Y42" s="250">
        <v>0</v>
      </c>
      <c r="Z42" s="250">
        <v>0</v>
      </c>
      <c r="AA42" s="250">
        <v>0</v>
      </c>
      <c r="AB42" s="250">
        <v>0</v>
      </c>
      <c r="AC42" s="250">
        <v>0</v>
      </c>
      <c r="AD42" s="250">
        <v>0</v>
      </c>
      <c r="AE42" s="250">
        <v>0</v>
      </c>
      <c r="AF42" s="250">
        <v>0</v>
      </c>
      <c r="AG42" s="250">
        <v>0</v>
      </c>
      <c r="AH42" s="250">
        <v>0</v>
      </c>
      <c r="AI42" s="250">
        <v>0</v>
      </c>
      <c r="AJ42" s="250">
        <v>0</v>
      </c>
      <c r="AK42" s="250">
        <v>0</v>
      </c>
      <c r="AL42" s="250">
        <v>0</v>
      </c>
      <c r="AM42" s="250">
        <v>0</v>
      </c>
      <c r="AN42" s="250">
        <v>0</v>
      </c>
      <c r="AO42" s="249">
        <v>1.83</v>
      </c>
      <c r="AP42" s="250">
        <v>0</v>
      </c>
      <c r="AQ42" s="250">
        <v>0</v>
      </c>
      <c r="AR42" s="250">
        <v>0</v>
      </c>
      <c r="AS42" s="250">
        <v>0</v>
      </c>
      <c r="AT42" s="250">
        <v>0</v>
      </c>
      <c r="AU42" s="250">
        <v>0</v>
      </c>
      <c r="AV42" s="250">
        <v>0</v>
      </c>
      <c r="AW42" s="250">
        <v>0</v>
      </c>
      <c r="AX42" s="250">
        <v>0</v>
      </c>
      <c r="AY42" s="250">
        <v>0</v>
      </c>
      <c r="AZ42" s="250">
        <v>0</v>
      </c>
      <c r="BA42" s="250">
        <v>0</v>
      </c>
      <c r="BB42" s="250">
        <v>0</v>
      </c>
      <c r="BC42" s="250">
        <v>0</v>
      </c>
      <c r="BD42" s="250">
        <v>4.7100000000000009</v>
      </c>
      <c r="BE42" s="250">
        <v>2.8800000000000003</v>
      </c>
    </row>
    <row r="43" spans="1:57" ht="13.8" x14ac:dyDescent="0.25">
      <c r="A43" s="243" t="s">
        <v>54</v>
      </c>
      <c r="B43" s="244" t="s">
        <v>251</v>
      </c>
      <c r="C43" s="243" t="s">
        <v>123</v>
      </c>
      <c r="D43" s="250">
        <v>0</v>
      </c>
      <c r="E43" s="250">
        <v>0</v>
      </c>
      <c r="F43" s="250">
        <v>0</v>
      </c>
      <c r="G43" s="250">
        <v>0</v>
      </c>
      <c r="H43" s="250">
        <v>0</v>
      </c>
      <c r="I43" s="250">
        <v>0</v>
      </c>
      <c r="J43" s="250">
        <v>0</v>
      </c>
      <c r="K43" s="250">
        <v>0</v>
      </c>
      <c r="L43" s="250">
        <v>0</v>
      </c>
      <c r="M43" s="250">
        <v>0</v>
      </c>
      <c r="N43" s="250">
        <v>0</v>
      </c>
      <c r="O43" s="250">
        <v>0</v>
      </c>
      <c r="P43" s="250">
        <v>0</v>
      </c>
      <c r="Q43" s="250">
        <v>0</v>
      </c>
      <c r="R43" s="250">
        <v>0</v>
      </c>
      <c r="S43" s="250">
        <v>0</v>
      </c>
      <c r="T43" s="250">
        <v>0</v>
      </c>
      <c r="U43" s="250">
        <v>0</v>
      </c>
      <c r="V43" s="250">
        <v>0</v>
      </c>
      <c r="W43" s="250">
        <v>0</v>
      </c>
      <c r="X43" s="250">
        <v>0</v>
      </c>
      <c r="Y43" s="250">
        <v>0</v>
      </c>
      <c r="Z43" s="250">
        <v>0</v>
      </c>
      <c r="AA43" s="250">
        <v>0</v>
      </c>
      <c r="AB43" s="250">
        <v>0</v>
      </c>
      <c r="AC43" s="250">
        <v>0</v>
      </c>
      <c r="AD43" s="250">
        <v>0</v>
      </c>
      <c r="AE43" s="250">
        <v>0</v>
      </c>
      <c r="AF43" s="250">
        <v>0</v>
      </c>
      <c r="AG43" s="250">
        <v>0</v>
      </c>
      <c r="AH43" s="250">
        <v>0</v>
      </c>
      <c r="AI43" s="250">
        <v>0</v>
      </c>
      <c r="AJ43" s="250">
        <v>0</v>
      </c>
      <c r="AK43" s="250">
        <v>0</v>
      </c>
      <c r="AL43" s="250">
        <v>0</v>
      </c>
      <c r="AM43" s="250">
        <v>0</v>
      </c>
      <c r="AN43" s="250">
        <v>0</v>
      </c>
      <c r="AO43" s="250">
        <v>0</v>
      </c>
      <c r="AP43" s="249">
        <v>0</v>
      </c>
      <c r="AQ43" s="250">
        <v>0</v>
      </c>
      <c r="AR43" s="250">
        <v>0</v>
      </c>
      <c r="AS43" s="250">
        <v>0</v>
      </c>
      <c r="AT43" s="250">
        <v>0</v>
      </c>
      <c r="AU43" s="250">
        <v>0</v>
      </c>
      <c r="AV43" s="250">
        <v>0</v>
      </c>
      <c r="AW43" s="250">
        <v>0</v>
      </c>
      <c r="AX43" s="250">
        <v>0</v>
      </c>
      <c r="AY43" s="250">
        <v>0</v>
      </c>
      <c r="AZ43" s="250">
        <v>0</v>
      </c>
      <c r="BA43" s="250">
        <v>0</v>
      </c>
      <c r="BB43" s="250">
        <v>0</v>
      </c>
      <c r="BC43" s="250">
        <v>0</v>
      </c>
      <c r="BD43" s="250">
        <v>0</v>
      </c>
      <c r="BE43" s="250">
        <v>0</v>
      </c>
    </row>
    <row r="44" spans="1:57" ht="13.8" x14ac:dyDescent="0.25">
      <c r="A44" s="243" t="s">
        <v>219</v>
      </c>
      <c r="B44" s="244" t="s">
        <v>78</v>
      </c>
      <c r="C44" s="243" t="s">
        <v>79</v>
      </c>
      <c r="D44" s="250">
        <v>15.71</v>
      </c>
      <c r="E44" s="250">
        <v>0</v>
      </c>
      <c r="F44" s="250">
        <v>0</v>
      </c>
      <c r="G44" s="250">
        <v>0</v>
      </c>
      <c r="H44" s="250">
        <v>0</v>
      </c>
      <c r="I44" s="250">
        <v>0</v>
      </c>
      <c r="J44" s="250">
        <v>0</v>
      </c>
      <c r="K44" s="250">
        <v>0</v>
      </c>
      <c r="L44" s="250">
        <v>0</v>
      </c>
      <c r="M44" s="250">
        <v>0</v>
      </c>
      <c r="N44" s="250">
        <v>0</v>
      </c>
      <c r="O44" s="250">
        <v>0</v>
      </c>
      <c r="P44" s="250">
        <v>0.32</v>
      </c>
      <c r="Q44" s="250">
        <v>0.1</v>
      </c>
      <c r="R44" s="250">
        <v>0.22</v>
      </c>
      <c r="S44" s="250">
        <v>0</v>
      </c>
      <c r="T44" s="250">
        <v>0</v>
      </c>
      <c r="U44" s="250">
        <v>0</v>
      </c>
      <c r="V44" s="250">
        <v>0</v>
      </c>
      <c r="W44" s="250">
        <v>0</v>
      </c>
      <c r="X44" s="250">
        <v>0</v>
      </c>
      <c r="Y44" s="250">
        <v>0</v>
      </c>
      <c r="Z44" s="250">
        <v>0</v>
      </c>
      <c r="AA44" s="250">
        <v>0</v>
      </c>
      <c r="AB44" s="250">
        <v>0</v>
      </c>
      <c r="AC44" s="250">
        <v>0</v>
      </c>
      <c r="AD44" s="250">
        <v>0</v>
      </c>
      <c r="AE44" s="250">
        <v>0</v>
      </c>
      <c r="AF44" s="250">
        <v>0</v>
      </c>
      <c r="AG44" s="250">
        <v>0</v>
      </c>
      <c r="AH44" s="250">
        <v>0</v>
      </c>
      <c r="AI44" s="250">
        <v>0</v>
      </c>
      <c r="AJ44" s="250">
        <v>0</v>
      </c>
      <c r="AK44" s="250">
        <v>0</v>
      </c>
      <c r="AL44" s="250">
        <v>0</v>
      </c>
      <c r="AM44" s="250">
        <v>0</v>
      </c>
      <c r="AN44" s="250">
        <v>0</v>
      </c>
      <c r="AO44" s="250">
        <v>0</v>
      </c>
      <c r="AP44" s="250">
        <v>0</v>
      </c>
      <c r="AQ44" s="249">
        <v>15.39</v>
      </c>
      <c r="AR44" s="250">
        <v>0</v>
      </c>
      <c r="AS44" s="250">
        <v>0</v>
      </c>
      <c r="AT44" s="250">
        <v>0</v>
      </c>
      <c r="AU44" s="250">
        <v>0</v>
      </c>
      <c r="AV44" s="250">
        <v>0</v>
      </c>
      <c r="AW44" s="250">
        <v>0</v>
      </c>
      <c r="AX44" s="250">
        <v>0</v>
      </c>
      <c r="AY44" s="250">
        <v>0</v>
      </c>
      <c r="AZ44" s="250">
        <v>0</v>
      </c>
      <c r="BA44" s="250">
        <v>0</v>
      </c>
      <c r="BB44" s="250">
        <v>0</v>
      </c>
      <c r="BC44" s="250">
        <v>0.32</v>
      </c>
      <c r="BD44" s="250">
        <v>15.49</v>
      </c>
      <c r="BE44" s="250">
        <v>-0.22</v>
      </c>
    </row>
    <row r="45" spans="1:57" ht="13.8" x14ac:dyDescent="0.25">
      <c r="A45" s="243" t="s">
        <v>64</v>
      </c>
      <c r="B45" s="244" t="s">
        <v>80</v>
      </c>
      <c r="C45" s="243" t="s">
        <v>81</v>
      </c>
      <c r="D45" s="250">
        <v>4.66</v>
      </c>
      <c r="E45" s="250">
        <v>0</v>
      </c>
      <c r="F45" s="250">
        <v>0</v>
      </c>
      <c r="G45" s="250">
        <v>0</v>
      </c>
      <c r="H45" s="250">
        <v>0</v>
      </c>
      <c r="I45" s="250">
        <v>0</v>
      </c>
      <c r="J45" s="250">
        <v>0</v>
      </c>
      <c r="K45" s="250">
        <v>0</v>
      </c>
      <c r="L45" s="250">
        <v>0</v>
      </c>
      <c r="M45" s="250">
        <v>0</v>
      </c>
      <c r="N45" s="250">
        <v>0</v>
      </c>
      <c r="O45" s="250">
        <v>0</v>
      </c>
      <c r="P45" s="250">
        <v>0</v>
      </c>
      <c r="Q45" s="250">
        <v>0</v>
      </c>
      <c r="R45" s="250">
        <v>0</v>
      </c>
      <c r="S45" s="250">
        <v>0</v>
      </c>
      <c r="T45" s="250">
        <v>0</v>
      </c>
      <c r="U45" s="250">
        <v>0</v>
      </c>
      <c r="V45" s="250">
        <v>0</v>
      </c>
      <c r="W45" s="250">
        <v>0</v>
      </c>
      <c r="X45" s="250">
        <v>0</v>
      </c>
      <c r="Y45" s="250">
        <v>0</v>
      </c>
      <c r="Z45" s="250">
        <v>0</v>
      </c>
      <c r="AA45" s="250">
        <v>0</v>
      </c>
      <c r="AB45" s="250">
        <v>0</v>
      </c>
      <c r="AC45" s="250">
        <v>0</v>
      </c>
      <c r="AD45" s="250">
        <v>0</v>
      </c>
      <c r="AE45" s="250">
        <v>0</v>
      </c>
      <c r="AF45" s="250">
        <v>0</v>
      </c>
      <c r="AG45" s="250">
        <v>0</v>
      </c>
      <c r="AH45" s="250">
        <v>0</v>
      </c>
      <c r="AI45" s="250">
        <v>0</v>
      </c>
      <c r="AJ45" s="250">
        <v>0</v>
      </c>
      <c r="AK45" s="250">
        <v>0</v>
      </c>
      <c r="AL45" s="250">
        <v>0</v>
      </c>
      <c r="AM45" s="250">
        <v>0</v>
      </c>
      <c r="AN45" s="250">
        <v>0</v>
      </c>
      <c r="AO45" s="250">
        <v>0</v>
      </c>
      <c r="AP45" s="250">
        <v>0</v>
      </c>
      <c r="AQ45" s="250">
        <v>0</v>
      </c>
      <c r="AR45" s="249">
        <v>4.66</v>
      </c>
      <c r="AS45" s="250">
        <v>0</v>
      </c>
      <c r="AT45" s="250">
        <v>0</v>
      </c>
      <c r="AU45" s="250">
        <v>0</v>
      </c>
      <c r="AV45" s="250">
        <v>0</v>
      </c>
      <c r="AW45" s="250">
        <v>0</v>
      </c>
      <c r="AX45" s="250">
        <v>0</v>
      </c>
      <c r="AY45" s="250">
        <v>0</v>
      </c>
      <c r="AZ45" s="250">
        <v>0</v>
      </c>
      <c r="BA45" s="250">
        <v>0</v>
      </c>
      <c r="BB45" s="250">
        <v>0</v>
      </c>
      <c r="BC45" s="250">
        <v>0</v>
      </c>
      <c r="BD45" s="250">
        <v>14.9</v>
      </c>
      <c r="BE45" s="250">
        <v>10.24</v>
      </c>
    </row>
    <row r="46" spans="1:57" ht="13.8" x14ac:dyDescent="0.25">
      <c r="A46" s="243" t="s">
        <v>68</v>
      </c>
      <c r="B46" s="244" t="s">
        <v>58</v>
      </c>
      <c r="C46" s="243" t="s">
        <v>59</v>
      </c>
      <c r="D46" s="250">
        <v>627.73899999999992</v>
      </c>
      <c r="E46" s="250">
        <v>0</v>
      </c>
      <c r="F46" s="250">
        <v>0</v>
      </c>
      <c r="G46" s="250">
        <v>0</v>
      </c>
      <c r="H46" s="250">
        <v>0</v>
      </c>
      <c r="I46" s="250">
        <v>0</v>
      </c>
      <c r="J46" s="250">
        <v>0</v>
      </c>
      <c r="K46" s="250">
        <v>0</v>
      </c>
      <c r="L46" s="250">
        <v>0</v>
      </c>
      <c r="M46" s="250">
        <v>0</v>
      </c>
      <c r="N46" s="250">
        <v>0</v>
      </c>
      <c r="O46" s="250">
        <v>0</v>
      </c>
      <c r="P46" s="250">
        <v>0</v>
      </c>
      <c r="Q46" s="250">
        <v>0</v>
      </c>
      <c r="R46" s="250">
        <v>0</v>
      </c>
      <c r="S46" s="250">
        <v>0</v>
      </c>
      <c r="T46" s="250">
        <v>0</v>
      </c>
      <c r="U46" s="250">
        <v>0</v>
      </c>
      <c r="V46" s="250">
        <v>0</v>
      </c>
      <c r="W46" s="250">
        <v>0</v>
      </c>
      <c r="X46" s="250">
        <v>0</v>
      </c>
      <c r="Y46" s="250">
        <v>0</v>
      </c>
      <c r="Z46" s="250">
        <v>0</v>
      </c>
      <c r="AA46" s="250">
        <v>0</v>
      </c>
      <c r="AB46" s="250">
        <v>0</v>
      </c>
      <c r="AC46" s="250">
        <v>0</v>
      </c>
      <c r="AD46" s="250">
        <v>0</v>
      </c>
      <c r="AE46" s="250">
        <v>0</v>
      </c>
      <c r="AF46" s="250">
        <v>0</v>
      </c>
      <c r="AG46" s="250">
        <v>0</v>
      </c>
      <c r="AH46" s="250">
        <v>0</v>
      </c>
      <c r="AI46" s="250">
        <v>0</v>
      </c>
      <c r="AJ46" s="250">
        <v>0</v>
      </c>
      <c r="AK46" s="250">
        <v>0</v>
      </c>
      <c r="AL46" s="250">
        <v>0</v>
      </c>
      <c r="AM46" s="250">
        <v>0</v>
      </c>
      <c r="AN46" s="250">
        <v>0</v>
      </c>
      <c r="AO46" s="250">
        <v>0</v>
      </c>
      <c r="AP46" s="250">
        <v>0</v>
      </c>
      <c r="AQ46" s="250">
        <v>0</v>
      </c>
      <c r="AR46" s="250">
        <v>0</v>
      </c>
      <c r="AS46" s="249">
        <v>627.73899999999992</v>
      </c>
      <c r="AT46" s="250">
        <v>0</v>
      </c>
      <c r="AU46" s="250">
        <v>0</v>
      </c>
      <c r="AV46" s="250">
        <v>0</v>
      </c>
      <c r="AW46" s="250">
        <v>0</v>
      </c>
      <c r="AX46" s="250">
        <v>0</v>
      </c>
      <c r="AY46" s="250">
        <v>0</v>
      </c>
      <c r="AZ46" s="250">
        <v>0</v>
      </c>
      <c r="BA46" s="250">
        <v>0</v>
      </c>
      <c r="BB46" s="250">
        <v>0</v>
      </c>
      <c r="BC46" s="250">
        <v>0</v>
      </c>
      <c r="BD46" s="250">
        <v>665.80899999999997</v>
      </c>
      <c r="BE46" s="250">
        <v>38.069999999999993</v>
      </c>
    </row>
    <row r="47" spans="1:57" ht="13.8" x14ac:dyDescent="0.25">
      <c r="A47" s="243" t="s">
        <v>71</v>
      </c>
      <c r="B47" s="244" t="s">
        <v>60</v>
      </c>
      <c r="C47" s="243" t="s">
        <v>61</v>
      </c>
      <c r="D47" s="250">
        <v>204.77799999999999</v>
      </c>
      <c r="E47" s="250">
        <v>0</v>
      </c>
      <c r="F47" s="250">
        <v>0</v>
      </c>
      <c r="G47" s="250">
        <v>0</v>
      </c>
      <c r="H47" s="250">
        <v>0</v>
      </c>
      <c r="I47" s="250">
        <v>0</v>
      </c>
      <c r="J47" s="250">
        <v>0</v>
      </c>
      <c r="K47" s="250">
        <v>0</v>
      </c>
      <c r="L47" s="250">
        <v>0</v>
      </c>
      <c r="M47" s="250">
        <v>0</v>
      </c>
      <c r="N47" s="250">
        <v>0</v>
      </c>
      <c r="O47" s="250">
        <v>0</v>
      </c>
      <c r="P47" s="250">
        <v>0.60000000000000009</v>
      </c>
      <c r="Q47" s="250">
        <v>0</v>
      </c>
      <c r="R47" s="250">
        <v>0</v>
      </c>
      <c r="S47" s="250">
        <v>0</v>
      </c>
      <c r="T47" s="250">
        <v>0</v>
      </c>
      <c r="U47" s="250">
        <v>0</v>
      </c>
      <c r="V47" s="250">
        <v>0</v>
      </c>
      <c r="W47" s="250">
        <v>0</v>
      </c>
      <c r="X47" s="250">
        <v>0</v>
      </c>
      <c r="Y47" s="250">
        <v>0.2</v>
      </c>
      <c r="Z47" s="250">
        <v>0.2</v>
      </c>
      <c r="AA47" s="250">
        <v>0</v>
      </c>
      <c r="AB47" s="250">
        <v>0</v>
      </c>
      <c r="AC47" s="250">
        <v>0</v>
      </c>
      <c r="AD47" s="250">
        <v>0</v>
      </c>
      <c r="AE47" s="250">
        <v>0</v>
      </c>
      <c r="AF47" s="250">
        <v>0</v>
      </c>
      <c r="AG47" s="250">
        <v>0</v>
      </c>
      <c r="AH47" s="250">
        <v>0</v>
      </c>
      <c r="AI47" s="250">
        <v>0</v>
      </c>
      <c r="AJ47" s="250">
        <v>0</v>
      </c>
      <c r="AK47" s="250">
        <v>0</v>
      </c>
      <c r="AL47" s="250">
        <v>0</v>
      </c>
      <c r="AM47" s="250">
        <v>0</v>
      </c>
      <c r="AN47" s="250">
        <v>0</v>
      </c>
      <c r="AO47" s="250">
        <v>0</v>
      </c>
      <c r="AP47" s="250">
        <v>0</v>
      </c>
      <c r="AQ47" s="250">
        <v>0</v>
      </c>
      <c r="AR47" s="250">
        <v>0.4</v>
      </c>
      <c r="AS47" s="250">
        <v>0</v>
      </c>
      <c r="AT47" s="249">
        <v>204.178</v>
      </c>
      <c r="AU47" s="250">
        <v>0</v>
      </c>
      <c r="AV47" s="250">
        <v>0</v>
      </c>
      <c r="AW47" s="250">
        <v>0</v>
      </c>
      <c r="AX47" s="250">
        <v>0</v>
      </c>
      <c r="AY47" s="250">
        <v>0</v>
      </c>
      <c r="AZ47" s="250">
        <v>0</v>
      </c>
      <c r="BA47" s="250">
        <v>0</v>
      </c>
      <c r="BB47" s="250">
        <v>0</v>
      </c>
      <c r="BC47" s="250">
        <v>0.60000000000000009</v>
      </c>
      <c r="BD47" s="250">
        <v>219.178</v>
      </c>
      <c r="BE47" s="250">
        <v>14.4</v>
      </c>
    </row>
    <row r="48" spans="1:57" ht="13.8" x14ac:dyDescent="0.25">
      <c r="A48" s="243" t="s">
        <v>74</v>
      </c>
      <c r="B48" s="244" t="s">
        <v>62</v>
      </c>
      <c r="C48" s="243" t="s">
        <v>63</v>
      </c>
      <c r="D48" s="250">
        <v>12.006000000000002</v>
      </c>
      <c r="E48" s="250">
        <v>0</v>
      </c>
      <c r="F48" s="250">
        <v>0</v>
      </c>
      <c r="G48" s="250">
        <v>0</v>
      </c>
      <c r="H48" s="250">
        <v>0</v>
      </c>
      <c r="I48" s="250">
        <v>0</v>
      </c>
      <c r="J48" s="250">
        <v>0</v>
      </c>
      <c r="K48" s="250">
        <v>0</v>
      </c>
      <c r="L48" s="250">
        <v>0</v>
      </c>
      <c r="M48" s="250">
        <v>0</v>
      </c>
      <c r="N48" s="250">
        <v>0</v>
      </c>
      <c r="O48" s="250">
        <v>0</v>
      </c>
      <c r="P48" s="250">
        <v>0.73</v>
      </c>
      <c r="Q48" s="250">
        <v>0.2</v>
      </c>
      <c r="R48" s="250">
        <v>0.53</v>
      </c>
      <c r="S48" s="250">
        <v>0</v>
      </c>
      <c r="T48" s="250">
        <v>0</v>
      </c>
      <c r="U48" s="250">
        <v>0</v>
      </c>
      <c r="V48" s="250">
        <v>0</v>
      </c>
      <c r="W48" s="250">
        <v>0</v>
      </c>
      <c r="X48" s="250">
        <v>0</v>
      </c>
      <c r="Y48" s="250">
        <v>0</v>
      </c>
      <c r="Z48" s="250">
        <v>0</v>
      </c>
      <c r="AA48" s="250">
        <v>0</v>
      </c>
      <c r="AB48" s="250">
        <v>0</v>
      </c>
      <c r="AC48" s="250">
        <v>0</v>
      </c>
      <c r="AD48" s="250">
        <v>0</v>
      </c>
      <c r="AE48" s="250">
        <v>0</v>
      </c>
      <c r="AF48" s="250">
        <v>0</v>
      </c>
      <c r="AG48" s="250">
        <v>0</v>
      </c>
      <c r="AH48" s="250">
        <v>0</v>
      </c>
      <c r="AI48" s="250">
        <v>0</v>
      </c>
      <c r="AJ48" s="250">
        <v>0</v>
      </c>
      <c r="AK48" s="250">
        <v>0</v>
      </c>
      <c r="AL48" s="250">
        <v>0</v>
      </c>
      <c r="AM48" s="250">
        <v>0</v>
      </c>
      <c r="AN48" s="250">
        <v>0</v>
      </c>
      <c r="AO48" s="250">
        <v>0</v>
      </c>
      <c r="AP48" s="250">
        <v>0</v>
      </c>
      <c r="AQ48" s="250">
        <v>0</v>
      </c>
      <c r="AR48" s="250">
        <v>0</v>
      </c>
      <c r="AS48" s="250">
        <v>0</v>
      </c>
      <c r="AT48" s="250">
        <v>0</v>
      </c>
      <c r="AU48" s="249">
        <v>11.276000000000002</v>
      </c>
      <c r="AV48" s="250">
        <v>0</v>
      </c>
      <c r="AW48" s="250">
        <v>0</v>
      </c>
      <c r="AX48" s="250">
        <v>0</v>
      </c>
      <c r="AY48" s="250">
        <v>0</v>
      </c>
      <c r="AZ48" s="250">
        <v>0</v>
      </c>
      <c r="BA48" s="250">
        <v>0</v>
      </c>
      <c r="BB48" s="250">
        <v>0</v>
      </c>
      <c r="BC48" s="250">
        <v>0.73</v>
      </c>
      <c r="BD48" s="250">
        <v>11.366000000000001</v>
      </c>
      <c r="BE48" s="250">
        <v>-0.64</v>
      </c>
    </row>
    <row r="49" spans="1:57" ht="27.6" x14ac:dyDescent="0.25">
      <c r="A49" s="243" t="s">
        <v>77</v>
      </c>
      <c r="B49" s="244" t="s">
        <v>170</v>
      </c>
      <c r="C49" s="243" t="s">
        <v>66</v>
      </c>
      <c r="D49" s="250">
        <v>2.46</v>
      </c>
      <c r="E49" s="250">
        <v>0</v>
      </c>
      <c r="F49" s="250">
        <v>0</v>
      </c>
      <c r="G49" s="250">
        <v>0</v>
      </c>
      <c r="H49" s="250">
        <v>0</v>
      </c>
      <c r="I49" s="250">
        <v>0</v>
      </c>
      <c r="J49" s="250">
        <v>0</v>
      </c>
      <c r="K49" s="250">
        <v>0</v>
      </c>
      <c r="L49" s="250">
        <v>0</v>
      </c>
      <c r="M49" s="250">
        <v>0</v>
      </c>
      <c r="N49" s="250">
        <v>0</v>
      </c>
      <c r="O49" s="250">
        <v>0</v>
      </c>
      <c r="P49" s="250">
        <v>0.35</v>
      </c>
      <c r="Q49" s="250">
        <v>0</v>
      </c>
      <c r="R49" s="250">
        <v>0</v>
      </c>
      <c r="S49" s="250">
        <v>0</v>
      </c>
      <c r="T49" s="250">
        <v>0</v>
      </c>
      <c r="U49" s="250">
        <v>0</v>
      </c>
      <c r="V49" s="250">
        <v>0</v>
      </c>
      <c r="W49" s="250">
        <v>0</v>
      </c>
      <c r="X49" s="250">
        <v>0</v>
      </c>
      <c r="Y49" s="250">
        <v>0.25</v>
      </c>
      <c r="Z49" s="250">
        <v>0</v>
      </c>
      <c r="AA49" s="250">
        <v>0</v>
      </c>
      <c r="AB49" s="250">
        <v>0</v>
      </c>
      <c r="AC49" s="250">
        <v>0</v>
      </c>
      <c r="AD49" s="250">
        <v>0</v>
      </c>
      <c r="AE49" s="250">
        <v>0</v>
      </c>
      <c r="AF49" s="250">
        <v>0</v>
      </c>
      <c r="AG49" s="250">
        <v>0</v>
      </c>
      <c r="AH49" s="250">
        <v>0</v>
      </c>
      <c r="AI49" s="250">
        <v>0</v>
      </c>
      <c r="AJ49" s="250">
        <v>0</v>
      </c>
      <c r="AK49" s="250">
        <v>0</v>
      </c>
      <c r="AL49" s="250">
        <v>0</v>
      </c>
      <c r="AM49" s="250">
        <v>0</v>
      </c>
      <c r="AN49" s="250">
        <v>0</v>
      </c>
      <c r="AO49" s="250">
        <v>0.25</v>
      </c>
      <c r="AP49" s="250">
        <v>0</v>
      </c>
      <c r="AQ49" s="250">
        <v>0.1</v>
      </c>
      <c r="AR49" s="250">
        <v>0</v>
      </c>
      <c r="AS49" s="250">
        <v>0</v>
      </c>
      <c r="AT49" s="250">
        <v>0</v>
      </c>
      <c r="AU49" s="250">
        <v>0</v>
      </c>
      <c r="AV49" s="249">
        <v>2.11</v>
      </c>
      <c r="AW49" s="250">
        <v>0</v>
      </c>
      <c r="AX49" s="250">
        <v>0</v>
      </c>
      <c r="AY49" s="250">
        <v>0</v>
      </c>
      <c r="AZ49" s="250">
        <v>0</v>
      </c>
      <c r="BA49" s="250">
        <v>0</v>
      </c>
      <c r="BB49" s="250">
        <v>0</v>
      </c>
      <c r="BC49" s="250">
        <v>0.35</v>
      </c>
      <c r="BD49" s="250">
        <v>2.11</v>
      </c>
      <c r="BE49" s="250">
        <v>-0.35</v>
      </c>
    </row>
    <row r="50" spans="1:57" ht="13.8" x14ac:dyDescent="0.25">
      <c r="A50" s="243" t="s">
        <v>67</v>
      </c>
      <c r="B50" s="244" t="s">
        <v>124</v>
      </c>
      <c r="C50" s="243" t="s">
        <v>125</v>
      </c>
      <c r="D50" s="250">
        <v>0</v>
      </c>
      <c r="E50" s="250">
        <v>0</v>
      </c>
      <c r="F50" s="250">
        <v>0</v>
      </c>
      <c r="G50" s="250">
        <v>0</v>
      </c>
      <c r="H50" s="250">
        <v>0</v>
      </c>
      <c r="I50" s="250">
        <v>0</v>
      </c>
      <c r="J50" s="250">
        <v>0</v>
      </c>
      <c r="K50" s="250">
        <v>0</v>
      </c>
      <c r="L50" s="250">
        <v>0</v>
      </c>
      <c r="M50" s="250">
        <v>0</v>
      </c>
      <c r="N50" s="250">
        <v>0</v>
      </c>
      <c r="O50" s="250">
        <v>0</v>
      </c>
      <c r="P50" s="250">
        <v>0</v>
      </c>
      <c r="Q50" s="250">
        <v>0</v>
      </c>
      <c r="R50" s="250">
        <v>0</v>
      </c>
      <c r="S50" s="250">
        <v>0</v>
      </c>
      <c r="T50" s="250">
        <v>0</v>
      </c>
      <c r="U50" s="250">
        <v>0</v>
      </c>
      <c r="V50" s="250">
        <v>0</v>
      </c>
      <c r="W50" s="250">
        <v>0</v>
      </c>
      <c r="X50" s="250">
        <v>0</v>
      </c>
      <c r="Y50" s="250">
        <v>0</v>
      </c>
      <c r="Z50" s="250">
        <v>0</v>
      </c>
      <c r="AA50" s="250">
        <v>0</v>
      </c>
      <c r="AB50" s="250">
        <v>0</v>
      </c>
      <c r="AC50" s="250">
        <v>0</v>
      </c>
      <c r="AD50" s="250">
        <v>0</v>
      </c>
      <c r="AE50" s="250">
        <v>0</v>
      </c>
      <c r="AF50" s="250">
        <v>0</v>
      </c>
      <c r="AG50" s="250">
        <v>0</v>
      </c>
      <c r="AH50" s="250">
        <v>0</v>
      </c>
      <c r="AI50" s="250">
        <v>0</v>
      </c>
      <c r="AJ50" s="250">
        <v>0</v>
      </c>
      <c r="AK50" s="250">
        <v>0</v>
      </c>
      <c r="AL50" s="250">
        <v>0</v>
      </c>
      <c r="AM50" s="250">
        <v>0</v>
      </c>
      <c r="AN50" s="250">
        <v>0</v>
      </c>
      <c r="AO50" s="250">
        <v>0</v>
      </c>
      <c r="AP50" s="250">
        <v>0</v>
      </c>
      <c r="AQ50" s="250">
        <v>0</v>
      </c>
      <c r="AR50" s="250">
        <v>0</v>
      </c>
      <c r="AS50" s="250">
        <v>0</v>
      </c>
      <c r="AT50" s="250">
        <v>0</v>
      </c>
      <c r="AU50" s="250">
        <v>0</v>
      </c>
      <c r="AV50" s="250">
        <v>0</v>
      </c>
      <c r="AW50" s="249">
        <v>0</v>
      </c>
      <c r="AX50" s="250">
        <v>0</v>
      </c>
      <c r="AY50" s="250">
        <v>0</v>
      </c>
      <c r="AZ50" s="250">
        <v>0</v>
      </c>
      <c r="BA50" s="250">
        <v>0</v>
      </c>
      <c r="BB50" s="250">
        <v>0</v>
      </c>
      <c r="BC50" s="250">
        <v>0</v>
      </c>
      <c r="BD50" s="250">
        <v>0</v>
      </c>
      <c r="BE50" s="250">
        <v>0</v>
      </c>
    </row>
    <row r="51" spans="1:57" ht="13.8" x14ac:dyDescent="0.25">
      <c r="A51" s="243" t="s">
        <v>84</v>
      </c>
      <c r="B51" s="244" t="s">
        <v>82</v>
      </c>
      <c r="C51" s="243" t="s">
        <v>83</v>
      </c>
      <c r="D51" s="250">
        <v>0</v>
      </c>
      <c r="E51" s="250">
        <v>0</v>
      </c>
      <c r="F51" s="250">
        <v>0</v>
      </c>
      <c r="G51" s="250">
        <v>0</v>
      </c>
      <c r="H51" s="250">
        <v>0</v>
      </c>
      <c r="I51" s="250">
        <v>0</v>
      </c>
      <c r="J51" s="250">
        <v>0</v>
      </c>
      <c r="K51" s="250">
        <v>0</v>
      </c>
      <c r="L51" s="250">
        <v>0</v>
      </c>
      <c r="M51" s="250">
        <v>0</v>
      </c>
      <c r="N51" s="250">
        <v>0</v>
      </c>
      <c r="O51" s="250">
        <v>0</v>
      </c>
      <c r="P51" s="250">
        <v>0</v>
      </c>
      <c r="Q51" s="250">
        <v>0</v>
      </c>
      <c r="R51" s="250">
        <v>0</v>
      </c>
      <c r="S51" s="250">
        <v>0</v>
      </c>
      <c r="T51" s="250">
        <v>0</v>
      </c>
      <c r="U51" s="250">
        <v>0</v>
      </c>
      <c r="V51" s="250">
        <v>0</v>
      </c>
      <c r="W51" s="250">
        <v>0</v>
      </c>
      <c r="X51" s="250">
        <v>0</v>
      </c>
      <c r="Y51" s="250">
        <v>0</v>
      </c>
      <c r="Z51" s="250">
        <v>0</v>
      </c>
      <c r="AA51" s="250">
        <v>0</v>
      </c>
      <c r="AB51" s="250">
        <v>0</v>
      </c>
      <c r="AC51" s="250">
        <v>0</v>
      </c>
      <c r="AD51" s="250">
        <v>0</v>
      </c>
      <c r="AE51" s="250">
        <v>0</v>
      </c>
      <c r="AF51" s="250">
        <v>0</v>
      </c>
      <c r="AG51" s="250">
        <v>0</v>
      </c>
      <c r="AH51" s="250">
        <v>0</v>
      </c>
      <c r="AI51" s="250">
        <v>0</v>
      </c>
      <c r="AJ51" s="250">
        <v>0</v>
      </c>
      <c r="AK51" s="250">
        <v>0</v>
      </c>
      <c r="AL51" s="250">
        <v>0</v>
      </c>
      <c r="AM51" s="250">
        <v>0</v>
      </c>
      <c r="AN51" s="250">
        <v>0</v>
      </c>
      <c r="AO51" s="250">
        <v>0</v>
      </c>
      <c r="AP51" s="250">
        <v>0</v>
      </c>
      <c r="AQ51" s="250">
        <v>0</v>
      </c>
      <c r="AR51" s="250">
        <v>0</v>
      </c>
      <c r="AS51" s="250">
        <v>0</v>
      </c>
      <c r="AT51" s="250">
        <v>0</v>
      </c>
      <c r="AU51" s="250">
        <v>0</v>
      </c>
      <c r="AV51" s="250">
        <v>0</v>
      </c>
      <c r="AW51" s="250">
        <v>0</v>
      </c>
      <c r="AX51" s="249">
        <v>0</v>
      </c>
      <c r="AY51" s="250">
        <v>0</v>
      </c>
      <c r="AZ51" s="250">
        <v>0</v>
      </c>
      <c r="BA51" s="250">
        <v>0</v>
      </c>
      <c r="BB51" s="250">
        <v>0</v>
      </c>
      <c r="BC51" s="250">
        <v>0</v>
      </c>
      <c r="BD51" s="250">
        <v>0</v>
      </c>
      <c r="BE51" s="250">
        <v>0</v>
      </c>
    </row>
    <row r="52" spans="1:57" ht="13.8" x14ac:dyDescent="0.25">
      <c r="A52" s="243" t="s">
        <v>86</v>
      </c>
      <c r="B52" s="244" t="s">
        <v>152</v>
      </c>
      <c r="C52" s="243" t="s">
        <v>85</v>
      </c>
      <c r="D52" s="250">
        <v>711.505</v>
      </c>
      <c r="E52" s="250">
        <v>0</v>
      </c>
      <c r="F52" s="250">
        <v>0</v>
      </c>
      <c r="G52" s="250">
        <v>0</v>
      </c>
      <c r="H52" s="250">
        <v>0</v>
      </c>
      <c r="I52" s="250">
        <v>0</v>
      </c>
      <c r="J52" s="250">
        <v>0</v>
      </c>
      <c r="K52" s="250">
        <v>0</v>
      </c>
      <c r="L52" s="250">
        <v>0</v>
      </c>
      <c r="M52" s="250">
        <v>0</v>
      </c>
      <c r="N52" s="250">
        <v>0</v>
      </c>
      <c r="O52" s="250">
        <v>0</v>
      </c>
      <c r="P52" s="250">
        <v>0.8</v>
      </c>
      <c r="Q52" s="250">
        <v>0</v>
      </c>
      <c r="R52" s="250">
        <v>0</v>
      </c>
      <c r="S52" s="250">
        <v>0</v>
      </c>
      <c r="T52" s="250">
        <v>0</v>
      </c>
      <c r="U52" s="250">
        <v>0</v>
      </c>
      <c r="V52" s="250">
        <v>0</v>
      </c>
      <c r="W52" s="250">
        <v>0</v>
      </c>
      <c r="X52" s="250">
        <v>0</v>
      </c>
      <c r="Y52" s="250">
        <v>0.2</v>
      </c>
      <c r="Z52" s="250">
        <v>0.2</v>
      </c>
      <c r="AA52" s="250">
        <v>0</v>
      </c>
      <c r="AB52" s="250">
        <v>0</v>
      </c>
      <c r="AC52" s="250">
        <v>0</v>
      </c>
      <c r="AD52" s="250">
        <v>0</v>
      </c>
      <c r="AE52" s="250">
        <v>0</v>
      </c>
      <c r="AF52" s="250">
        <v>0</v>
      </c>
      <c r="AG52" s="250">
        <v>0</v>
      </c>
      <c r="AH52" s="250">
        <v>0</v>
      </c>
      <c r="AI52" s="250">
        <v>0</v>
      </c>
      <c r="AJ52" s="250">
        <v>0</v>
      </c>
      <c r="AK52" s="250">
        <v>0</v>
      </c>
      <c r="AL52" s="250">
        <v>0</v>
      </c>
      <c r="AM52" s="250">
        <v>0</v>
      </c>
      <c r="AN52" s="250">
        <v>0</v>
      </c>
      <c r="AO52" s="250">
        <v>0</v>
      </c>
      <c r="AP52" s="250">
        <v>0</v>
      </c>
      <c r="AQ52" s="250">
        <v>0</v>
      </c>
      <c r="AR52" s="250">
        <v>0.6</v>
      </c>
      <c r="AS52" s="250">
        <v>0</v>
      </c>
      <c r="AT52" s="250">
        <v>0</v>
      </c>
      <c r="AU52" s="250">
        <v>0</v>
      </c>
      <c r="AV52" s="250">
        <v>0</v>
      </c>
      <c r="AW52" s="250">
        <v>0</v>
      </c>
      <c r="AX52" s="250">
        <v>0</v>
      </c>
      <c r="AY52" s="249">
        <v>710.70500000000004</v>
      </c>
      <c r="AZ52" s="250">
        <v>0</v>
      </c>
      <c r="BA52" s="250">
        <v>0</v>
      </c>
      <c r="BB52" s="250">
        <v>0</v>
      </c>
      <c r="BC52" s="250">
        <v>0.8</v>
      </c>
      <c r="BD52" s="250">
        <v>710.70500000000004</v>
      </c>
      <c r="BE52" s="250">
        <v>-0.8</v>
      </c>
    </row>
    <row r="53" spans="1:57" ht="13.8" x14ac:dyDescent="0.25">
      <c r="A53" s="243" t="s">
        <v>88</v>
      </c>
      <c r="B53" s="244" t="s">
        <v>108</v>
      </c>
      <c r="C53" s="243" t="s">
        <v>87</v>
      </c>
      <c r="D53" s="250">
        <v>49.917999999999999</v>
      </c>
      <c r="E53" s="250">
        <v>0</v>
      </c>
      <c r="F53" s="250">
        <v>0</v>
      </c>
      <c r="G53" s="250">
        <v>0</v>
      </c>
      <c r="H53" s="250">
        <v>0</v>
      </c>
      <c r="I53" s="250">
        <v>0</v>
      </c>
      <c r="J53" s="250">
        <v>0</v>
      </c>
      <c r="K53" s="250">
        <v>0</v>
      </c>
      <c r="L53" s="250">
        <v>0</v>
      </c>
      <c r="M53" s="250">
        <v>0</v>
      </c>
      <c r="N53" s="250">
        <v>0</v>
      </c>
      <c r="O53" s="250">
        <v>0</v>
      </c>
      <c r="P53" s="250">
        <v>0</v>
      </c>
      <c r="Q53" s="250">
        <v>0</v>
      </c>
      <c r="R53" s="250">
        <v>0</v>
      </c>
      <c r="S53" s="250">
        <v>0</v>
      </c>
      <c r="T53" s="250">
        <v>0</v>
      </c>
      <c r="U53" s="250">
        <v>0</v>
      </c>
      <c r="V53" s="250">
        <v>0</v>
      </c>
      <c r="W53" s="250">
        <v>0</v>
      </c>
      <c r="X53" s="250">
        <v>0</v>
      </c>
      <c r="Y53" s="250">
        <v>0</v>
      </c>
      <c r="Z53" s="250">
        <v>0</v>
      </c>
      <c r="AA53" s="250">
        <v>0</v>
      </c>
      <c r="AB53" s="250">
        <v>0</v>
      </c>
      <c r="AC53" s="250">
        <v>0</v>
      </c>
      <c r="AD53" s="250">
        <v>0</v>
      </c>
      <c r="AE53" s="250">
        <v>0</v>
      </c>
      <c r="AF53" s="250">
        <v>0</v>
      </c>
      <c r="AG53" s="250">
        <v>0</v>
      </c>
      <c r="AH53" s="250">
        <v>0</v>
      </c>
      <c r="AI53" s="250">
        <v>0</v>
      </c>
      <c r="AJ53" s="250">
        <v>0</v>
      </c>
      <c r="AK53" s="250">
        <v>0</v>
      </c>
      <c r="AL53" s="250">
        <v>0</v>
      </c>
      <c r="AM53" s="250">
        <v>0</v>
      </c>
      <c r="AN53" s="250">
        <v>0</v>
      </c>
      <c r="AO53" s="250">
        <v>0</v>
      </c>
      <c r="AP53" s="250">
        <v>0</v>
      </c>
      <c r="AQ53" s="250">
        <v>0</v>
      </c>
      <c r="AR53" s="250">
        <v>0</v>
      </c>
      <c r="AS53" s="250">
        <v>0</v>
      </c>
      <c r="AT53" s="250">
        <v>0</v>
      </c>
      <c r="AU53" s="250">
        <v>0</v>
      </c>
      <c r="AV53" s="250">
        <v>0</v>
      </c>
      <c r="AW53" s="250">
        <v>0</v>
      </c>
      <c r="AX53" s="250">
        <v>0</v>
      </c>
      <c r="AY53" s="250">
        <v>0</v>
      </c>
      <c r="AZ53" s="249">
        <v>49.917999999999999</v>
      </c>
      <c r="BA53" s="250">
        <v>0</v>
      </c>
      <c r="BB53" s="250">
        <v>0</v>
      </c>
      <c r="BC53" s="250">
        <v>0</v>
      </c>
      <c r="BD53" s="250">
        <v>49.917999999999999</v>
      </c>
      <c r="BE53" s="250">
        <v>0</v>
      </c>
    </row>
    <row r="54" spans="1:57" ht="13.8" x14ac:dyDescent="0.25">
      <c r="A54" s="243" t="s">
        <v>96</v>
      </c>
      <c r="B54" s="244" t="s">
        <v>89</v>
      </c>
      <c r="C54" s="243" t="s">
        <v>90</v>
      </c>
      <c r="D54" s="250">
        <v>0</v>
      </c>
      <c r="E54" s="250">
        <v>0</v>
      </c>
      <c r="F54" s="250">
        <v>0</v>
      </c>
      <c r="G54" s="250">
        <v>0</v>
      </c>
      <c r="H54" s="250">
        <v>0</v>
      </c>
      <c r="I54" s="250">
        <v>0</v>
      </c>
      <c r="J54" s="250">
        <v>0</v>
      </c>
      <c r="K54" s="250">
        <v>0</v>
      </c>
      <c r="L54" s="250">
        <v>0</v>
      </c>
      <c r="M54" s="250">
        <v>0</v>
      </c>
      <c r="N54" s="250">
        <v>0</v>
      </c>
      <c r="O54" s="250">
        <v>0</v>
      </c>
      <c r="P54" s="250">
        <v>0</v>
      </c>
      <c r="Q54" s="250">
        <v>0</v>
      </c>
      <c r="R54" s="250">
        <v>0</v>
      </c>
      <c r="S54" s="250">
        <v>0</v>
      </c>
      <c r="T54" s="250">
        <v>0</v>
      </c>
      <c r="U54" s="250">
        <v>0</v>
      </c>
      <c r="V54" s="250">
        <v>0</v>
      </c>
      <c r="W54" s="250">
        <v>0</v>
      </c>
      <c r="X54" s="250">
        <v>0</v>
      </c>
      <c r="Y54" s="250">
        <v>0</v>
      </c>
      <c r="Z54" s="250">
        <v>0</v>
      </c>
      <c r="AA54" s="250">
        <v>0</v>
      </c>
      <c r="AB54" s="250">
        <v>0</v>
      </c>
      <c r="AC54" s="250">
        <v>0</v>
      </c>
      <c r="AD54" s="250">
        <v>0</v>
      </c>
      <c r="AE54" s="250">
        <v>0</v>
      </c>
      <c r="AF54" s="250">
        <v>0</v>
      </c>
      <c r="AG54" s="250">
        <v>0</v>
      </c>
      <c r="AH54" s="250">
        <v>0</v>
      </c>
      <c r="AI54" s="250">
        <v>0</v>
      </c>
      <c r="AJ54" s="250">
        <v>0</v>
      </c>
      <c r="AK54" s="250">
        <v>0</v>
      </c>
      <c r="AL54" s="250">
        <v>0</v>
      </c>
      <c r="AM54" s="250">
        <v>0</v>
      </c>
      <c r="AN54" s="250">
        <v>0</v>
      </c>
      <c r="AO54" s="250">
        <v>0</v>
      </c>
      <c r="AP54" s="250">
        <v>0</v>
      </c>
      <c r="AQ54" s="250">
        <v>0</v>
      </c>
      <c r="AR54" s="250">
        <v>0</v>
      </c>
      <c r="AS54" s="250">
        <v>0</v>
      </c>
      <c r="AT54" s="250">
        <v>0</v>
      </c>
      <c r="AU54" s="250">
        <v>0</v>
      </c>
      <c r="AV54" s="250">
        <v>0</v>
      </c>
      <c r="AW54" s="250">
        <v>0</v>
      </c>
      <c r="AX54" s="250">
        <v>0</v>
      </c>
      <c r="AY54" s="250">
        <v>0</v>
      </c>
      <c r="AZ54" s="250">
        <v>0</v>
      </c>
      <c r="BA54" s="249">
        <v>0</v>
      </c>
      <c r="BB54" s="250">
        <v>0</v>
      </c>
      <c r="BC54" s="250">
        <v>0</v>
      </c>
      <c r="BD54" s="250">
        <v>0</v>
      </c>
      <c r="BE54" s="250">
        <v>0</v>
      </c>
    </row>
    <row r="55" spans="1:57" s="246" customFormat="1" ht="13.8" x14ac:dyDescent="0.25">
      <c r="A55" s="247">
        <v>3</v>
      </c>
      <c r="B55" s="245" t="s">
        <v>91</v>
      </c>
      <c r="C55" s="247" t="s">
        <v>92</v>
      </c>
      <c r="D55" s="248">
        <v>2925.1109999999999</v>
      </c>
      <c r="E55" s="248">
        <v>59</v>
      </c>
      <c r="F55" s="248">
        <v>0</v>
      </c>
      <c r="G55" s="248">
        <v>0</v>
      </c>
      <c r="H55" s="248">
        <v>0</v>
      </c>
      <c r="I55" s="248">
        <v>6.9</v>
      </c>
      <c r="J55" s="248">
        <v>0</v>
      </c>
      <c r="K55" s="248">
        <v>0</v>
      </c>
      <c r="L55" s="248">
        <v>50</v>
      </c>
      <c r="M55" s="248">
        <v>0</v>
      </c>
      <c r="N55" s="248">
        <v>0</v>
      </c>
      <c r="O55" s="248">
        <v>2.1</v>
      </c>
      <c r="P55" s="248">
        <v>12.27</v>
      </c>
      <c r="Q55" s="248">
        <v>7.27</v>
      </c>
      <c r="R55" s="248">
        <v>0</v>
      </c>
      <c r="S55" s="248">
        <v>0</v>
      </c>
      <c r="T55" s="248">
        <v>0</v>
      </c>
      <c r="U55" s="248">
        <v>2</v>
      </c>
      <c r="V55" s="248">
        <v>0</v>
      </c>
      <c r="W55" s="248">
        <v>0</v>
      </c>
      <c r="X55" s="248">
        <v>0</v>
      </c>
      <c r="Y55" s="248">
        <v>3</v>
      </c>
      <c r="Z55" s="248">
        <v>3</v>
      </c>
      <c r="AA55" s="248">
        <v>0</v>
      </c>
      <c r="AB55" s="248">
        <v>0</v>
      </c>
      <c r="AC55" s="248">
        <v>0</v>
      </c>
      <c r="AD55" s="248">
        <v>0</v>
      </c>
      <c r="AE55" s="248">
        <v>0</v>
      </c>
      <c r="AF55" s="248">
        <v>0</v>
      </c>
      <c r="AG55" s="248">
        <v>0</v>
      </c>
      <c r="AH55" s="248">
        <v>0</v>
      </c>
      <c r="AI55" s="248">
        <v>0</v>
      </c>
      <c r="AJ55" s="248">
        <v>0</v>
      </c>
      <c r="AK55" s="248">
        <v>0</v>
      </c>
      <c r="AL55" s="248">
        <v>0</v>
      </c>
      <c r="AM55" s="248">
        <v>0</v>
      </c>
      <c r="AN55" s="248">
        <v>0</v>
      </c>
      <c r="AO55" s="248">
        <v>0</v>
      </c>
      <c r="AP55" s="248">
        <v>0</v>
      </c>
      <c r="AQ55" s="248">
        <v>0</v>
      </c>
      <c r="AR55" s="248">
        <v>0</v>
      </c>
      <c r="AS55" s="248">
        <v>0</v>
      </c>
      <c r="AT55" s="248">
        <v>0</v>
      </c>
      <c r="AU55" s="248">
        <v>0</v>
      </c>
      <c r="AV55" s="248">
        <v>0</v>
      </c>
      <c r="AW55" s="248">
        <v>0</v>
      </c>
      <c r="AX55" s="248">
        <v>0</v>
      </c>
      <c r="AY55" s="248">
        <v>0</v>
      </c>
      <c r="AZ55" s="248">
        <v>0</v>
      </c>
      <c r="BA55" s="248">
        <v>0</v>
      </c>
      <c r="BB55" s="249">
        <v>2853.8409999999999</v>
      </c>
      <c r="BC55" s="248">
        <v>71.27</v>
      </c>
      <c r="BD55" s="248">
        <v>2853.8409999999999</v>
      </c>
      <c r="BE55" s="248">
        <v>-71.27</v>
      </c>
    </row>
    <row r="56" spans="1:57" s="246" customFormat="1" ht="13.8" x14ac:dyDescent="0.25">
      <c r="A56" s="247"/>
      <c r="B56" s="245" t="s">
        <v>155</v>
      </c>
      <c r="C56" s="247"/>
      <c r="D56" s="248"/>
      <c r="E56" s="248">
        <v>59</v>
      </c>
      <c r="F56" s="248">
        <v>0</v>
      </c>
      <c r="G56" s="248">
        <v>0</v>
      </c>
      <c r="H56" s="248">
        <v>0</v>
      </c>
      <c r="I56" s="248">
        <v>197.9</v>
      </c>
      <c r="J56" s="248">
        <v>0</v>
      </c>
      <c r="K56" s="248">
        <v>0</v>
      </c>
      <c r="L56" s="248">
        <v>50</v>
      </c>
      <c r="M56" s="248">
        <v>0</v>
      </c>
      <c r="N56" s="248">
        <v>0</v>
      </c>
      <c r="O56" s="248">
        <v>170.91</v>
      </c>
      <c r="P56" s="248">
        <v>467.34999999999997</v>
      </c>
      <c r="Q56" s="248">
        <v>100.69999999999999</v>
      </c>
      <c r="R56" s="248">
        <v>4.3900000000000006</v>
      </c>
      <c r="S56" s="248">
        <v>0</v>
      </c>
      <c r="T56" s="248">
        <v>64.06</v>
      </c>
      <c r="U56" s="248">
        <v>23.96</v>
      </c>
      <c r="V56" s="248">
        <v>17.3</v>
      </c>
      <c r="W56" s="248">
        <v>0</v>
      </c>
      <c r="X56" s="248">
        <v>46.629999999999995</v>
      </c>
      <c r="Y56" s="248">
        <v>150.01</v>
      </c>
      <c r="Z56" s="248">
        <v>67.39</v>
      </c>
      <c r="AA56" s="248">
        <v>73.2</v>
      </c>
      <c r="AB56" s="248">
        <v>0.6399999999999999</v>
      </c>
      <c r="AC56" s="248">
        <v>0.25</v>
      </c>
      <c r="AD56" s="248">
        <v>0.73</v>
      </c>
      <c r="AE56" s="248">
        <v>3.1799999999999997</v>
      </c>
      <c r="AF56" s="248">
        <v>1.31</v>
      </c>
      <c r="AG56" s="248">
        <v>0.11</v>
      </c>
      <c r="AH56" s="248">
        <v>0</v>
      </c>
      <c r="AI56" s="248">
        <v>0</v>
      </c>
      <c r="AJ56" s="248">
        <v>2</v>
      </c>
      <c r="AK56" s="248">
        <v>0</v>
      </c>
      <c r="AL56" s="248">
        <v>0</v>
      </c>
      <c r="AM56" s="248">
        <v>0</v>
      </c>
      <c r="AN56" s="248">
        <v>0</v>
      </c>
      <c r="AO56" s="248">
        <v>2.8800000000000003</v>
      </c>
      <c r="AP56" s="248">
        <v>0</v>
      </c>
      <c r="AQ56" s="248">
        <v>0.1</v>
      </c>
      <c r="AR56" s="248">
        <v>10.24</v>
      </c>
      <c r="AS56" s="248">
        <v>38.069999999999993</v>
      </c>
      <c r="AT56" s="248">
        <v>15</v>
      </c>
      <c r="AU56" s="248">
        <v>0.09</v>
      </c>
      <c r="AV56" s="248">
        <v>0</v>
      </c>
      <c r="AW56" s="248">
        <v>0</v>
      </c>
      <c r="AX56" s="248">
        <v>0</v>
      </c>
      <c r="AY56" s="248">
        <v>0</v>
      </c>
      <c r="AZ56" s="248">
        <v>0</v>
      </c>
      <c r="BA56" s="248">
        <v>0</v>
      </c>
      <c r="BB56" s="248">
        <v>0</v>
      </c>
      <c r="BC56" s="248"/>
      <c r="BD56" s="248"/>
      <c r="BE56" s="248"/>
    </row>
    <row r="57" spans="1:57" s="246" customFormat="1" ht="13.8" x14ac:dyDescent="0.25">
      <c r="A57" s="247"/>
      <c r="B57" s="245" t="s">
        <v>307</v>
      </c>
      <c r="C57" s="247"/>
      <c r="D57" s="248">
        <v>84503.773000000001</v>
      </c>
      <c r="E57" s="248">
        <v>74881.56</v>
      </c>
      <c r="F57" s="248">
        <v>2250.462</v>
      </c>
      <c r="G57" s="248">
        <v>2250.462</v>
      </c>
      <c r="H57" s="248">
        <v>8339.5150000000012</v>
      </c>
      <c r="I57" s="248">
        <v>24829.253999999997</v>
      </c>
      <c r="J57" s="248">
        <v>16252.607000000002</v>
      </c>
      <c r="K57" s="248">
        <v>546.60799999999995</v>
      </c>
      <c r="L57" s="248">
        <v>22220.753999999997</v>
      </c>
      <c r="M57" s="248">
        <v>237.19399999999996</v>
      </c>
      <c r="N57" s="248">
        <v>0</v>
      </c>
      <c r="O57" s="248">
        <v>205.166</v>
      </c>
      <c r="P57" s="248">
        <v>6768.3720000000012</v>
      </c>
      <c r="Q57" s="248">
        <v>109.12699999999998</v>
      </c>
      <c r="R57" s="248">
        <v>57.324000000000005</v>
      </c>
      <c r="S57" s="248">
        <v>0</v>
      </c>
      <c r="T57" s="248">
        <v>122.2</v>
      </c>
      <c r="U57" s="248">
        <v>28.450000000000003</v>
      </c>
      <c r="V57" s="248">
        <v>79.5</v>
      </c>
      <c r="W57" s="248">
        <v>2.98</v>
      </c>
      <c r="X57" s="248">
        <v>98.38</v>
      </c>
      <c r="Y57" s="248">
        <v>4580.9350000000013</v>
      </c>
      <c r="Z57" s="248">
        <v>1080.4800000000002</v>
      </c>
      <c r="AA57" s="248">
        <v>979.86</v>
      </c>
      <c r="AB57" s="248">
        <v>2.0999999999999996</v>
      </c>
      <c r="AC57" s="248">
        <v>5.0600000000000005</v>
      </c>
      <c r="AD57" s="248">
        <v>65.240000000000009</v>
      </c>
      <c r="AE57" s="248">
        <v>30.810000000000002</v>
      </c>
      <c r="AF57" s="248">
        <v>2299.09</v>
      </c>
      <c r="AG57" s="248">
        <v>1.1200000000000001</v>
      </c>
      <c r="AH57" s="248">
        <v>0</v>
      </c>
      <c r="AI57" s="248">
        <v>3.41</v>
      </c>
      <c r="AJ57" s="248">
        <v>7.2</v>
      </c>
      <c r="AK57" s="248">
        <v>13.645</v>
      </c>
      <c r="AL57" s="248">
        <v>88.21</v>
      </c>
      <c r="AM57" s="248">
        <v>0</v>
      </c>
      <c r="AN57" s="248">
        <v>0</v>
      </c>
      <c r="AO57" s="248">
        <v>4.7100000000000009</v>
      </c>
      <c r="AP57" s="248">
        <v>0</v>
      </c>
      <c r="AQ57" s="248">
        <v>15.49</v>
      </c>
      <c r="AR57" s="248">
        <v>14.9</v>
      </c>
      <c r="AS57" s="248">
        <v>665.80899999999997</v>
      </c>
      <c r="AT57" s="248">
        <v>219.178</v>
      </c>
      <c r="AU57" s="248">
        <v>11.366000000000001</v>
      </c>
      <c r="AV57" s="248">
        <v>2.11</v>
      </c>
      <c r="AW57" s="248">
        <v>0</v>
      </c>
      <c r="AX57" s="248">
        <v>0</v>
      </c>
      <c r="AY57" s="248">
        <v>710.70500000000004</v>
      </c>
      <c r="AZ57" s="248">
        <v>49.917999999999999</v>
      </c>
      <c r="BA57" s="248">
        <v>0</v>
      </c>
      <c r="BB57" s="248">
        <v>2853.8409999999999</v>
      </c>
      <c r="BC57" s="248"/>
      <c r="BD57" s="248">
        <v>84503.773000000001</v>
      </c>
      <c r="BE57" s="248"/>
    </row>
  </sheetData>
  <mergeCells count="10">
    <mergeCell ref="A1:B1"/>
    <mergeCell ref="A4:A5"/>
    <mergeCell ref="B4:B5"/>
    <mergeCell ref="C4:C5"/>
    <mergeCell ref="D4:D5"/>
    <mergeCell ref="BE4:BE5"/>
    <mergeCell ref="E4:BB4"/>
    <mergeCell ref="BC4:BC5"/>
    <mergeCell ref="BD4:BD5"/>
    <mergeCell ref="A2:AW2"/>
  </mergeCells>
  <pageMargins left="0.31496062992125984" right="0.23622047244094491" top="0.27559055118110237" bottom="0.31496062992125984" header="0.31496062992125984" footer="0.31496062992125984"/>
  <pageSetup paperSize="8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BIEU1</vt:lpstr>
      <vt:lpstr>BIEU2</vt:lpstr>
      <vt:lpstr>BIEU6</vt:lpstr>
      <vt:lpstr>BIEU7</vt:lpstr>
      <vt:lpstr>BIEU8</vt:lpstr>
      <vt:lpstr>BIEU9</vt:lpstr>
      <vt:lpstr>BIEU 11</vt:lpstr>
      <vt:lpstr>BIEU13</vt:lpstr>
      <vt:lpstr>PL-SS</vt:lpstr>
      <vt:lpstr>TC</vt:lpstr>
      <vt:lpstr>BIEU1!Print_Area</vt:lpstr>
      <vt:lpstr>BIEU13!Print_Area</vt:lpstr>
      <vt:lpstr>BIEU2!Print_Area</vt:lpstr>
      <vt:lpstr>BIEU7!Print_Area</vt:lpstr>
      <vt:lpstr>BIEU8!Print_Area</vt:lpstr>
      <vt:lpstr>BIEU9!Print_Area</vt:lpstr>
      <vt:lpstr>BIEU6!Print_Titles</vt:lpstr>
      <vt:lpstr>BIEU8!Print_Titles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Trung Hà</dc:creator>
  <cp:lastModifiedBy>VNN.R9</cp:lastModifiedBy>
  <cp:lastPrinted>2022-11-20T02:11:52Z</cp:lastPrinted>
  <dcterms:created xsi:type="dcterms:W3CDTF">2020-11-20T11:27:39Z</dcterms:created>
  <dcterms:modified xsi:type="dcterms:W3CDTF">2022-11-20T07:42:34Z</dcterms:modified>
</cp:coreProperties>
</file>